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435" tabRatio="601"/>
  </bookViews>
  <sheets>
    <sheet name="Px de referencia" sheetId="1" r:id="rId1"/>
  </sheets>
  <externalReferences>
    <externalReference r:id="rId2"/>
  </externalReferences>
  <definedNames>
    <definedName name="CantidadSolicitada">'[1]Cuadro comparativo'!$F$8:$F$8,'[1]Cuadro comparativo'!$F$16:$F$16,'[1]Cuadro comparativo'!$F$24:$F$24,'[1]Cuadro comparativo'!$F$32:$F$32,'[1]Cuadro comparativo'!$F$40:$F$40,'[1]Cuadro comparativo'!$F$48:$F$48,'[1]Cuadro comparativo'!$F$56:$F$56,'[1]Cuadro comparativo'!$F$64:$F$64,'[1]Cuadro comparativo'!$F$73:$F$73,'[1]Cuadro comparativo'!$F$81:$F$81,'[1]Cuadro comparativo'!$F$89:$F$89,'[1]Cuadro comparativo'!$F$96:$F$96,'[1]Cuadro comparativo'!$F$103:$F$103,'[1]Cuadro comparativo'!$F$110:$F$110,'[1]Cuadro comparativo'!$F$117:$F$117,'[1]Cuadro comparativo'!$F$124:$F$124,'[1]Cuadro comparativo'!$F$131:$F$131,'[1]Cuadro comparativo'!$F$138:$F$138,'[1]Cuadro comparativo'!$F$145:$F$145,'[1]Cuadro comparativo'!$F$152:$F$152,'[1]Cuadro comparativo'!$F$159:$F$159,'[1]Cuadro comparativo'!$F$166:$F$166,'[1]Cuadro comparativo'!$F$173:$F$173,'[1]Cuadro comparativo'!$F$181:$F$181,'[1]Cuadro comparativo'!$F$188:$F$188,'[1]Cuadro comparativo'!$F$197:$F$197,'[1]Cuadro comparativo'!$F$205:$F$205,'[1]Cuadro comparativo'!$F$213:$F$213,'[1]Cuadro comparativo'!$F$221:$F$221,'[1]Cuadro comparativo'!$F$232:$F$232,'[1]Cuadro comparativo'!$F$243:$F$243,'[1]Cuadro comparativo'!$F$254:$F$254,'[1]Cuadro comparativo'!$F$260:$F$260,'[1]Cuadro comparativo'!$F$271:$F$271,'[1]Cuadro comparativo'!$F$276:$F$276,'[1]Cuadro comparativo'!$F$281:$F$281,'[1]Cuadro comparativo'!$F$293:$F$293</definedName>
    <definedName name="Datos">'[1]Cuadro comparativo'!$C$1:$G$5</definedName>
    <definedName name="DatosRenglon">'[1]Cuadro comparativo'!$A$7:$H$7,'[1]Cuadro comparativo'!$A$15:$H$15,'[1]Cuadro comparativo'!$A$23:$H$23,'[1]Cuadro comparativo'!$A$31:$H$31,'[1]Cuadro comparativo'!$A$39:$H$39,'[1]Cuadro comparativo'!$A$47:$H$47,'[1]Cuadro comparativo'!$A$55:$H$55,'[1]Cuadro comparativo'!$A$63:$H$63,'[1]Cuadro comparativo'!$A$72:$H$72,'[1]Cuadro comparativo'!$A$80:$H$80,'[1]Cuadro comparativo'!$A$88:$H$88,'[1]Cuadro comparativo'!$A$95:$H$95,'[1]Cuadro comparativo'!$A$102:$H$102,'[1]Cuadro comparativo'!$A$109:$H$109,'[1]Cuadro comparativo'!$A$116:$H$116,'[1]Cuadro comparativo'!$A$123:$H$123,'[1]Cuadro comparativo'!$A$130:$H$130,'[1]Cuadro comparativo'!$A$137:$H$137,'[1]Cuadro comparativo'!$A$144:$H$144,'[1]Cuadro comparativo'!$A$151:$H$151,'[1]Cuadro comparativo'!$A$158:$H$158,'[1]Cuadro comparativo'!$A$165:$H$165,'[1]Cuadro comparativo'!$A$172:$H$172,'[1]Cuadro comparativo'!$A$180:$H$180,'[1]Cuadro comparativo'!$A$187:$H$187,'[1]Cuadro comparativo'!$A$196:$H$196,'[1]Cuadro comparativo'!$A$204:$H$204,'[1]Cuadro comparativo'!$A$212:$H$212,'[1]Cuadro comparativo'!$A$220:$H$220,'[1]Cuadro comparativo'!$A$231:$H$231,'[1]Cuadro comparativo'!$A$242:$H$242,'[1]Cuadro comparativo'!$A$253:$H$253,'[1]Cuadro comparativo'!$A$259:$H$259,'[1]Cuadro comparativo'!$A$270:$H$270,'[1]Cuadro comparativo'!$A$275:$H$275,'[1]Cuadro comparativo'!$A$280:$H$280,'[1]Cuadro comparativo'!$A$292:$H$292</definedName>
    <definedName name="DatosTitulos">'[1]Cuadro comparativo'!$B$1:$B$5</definedName>
    <definedName name="Google_Sheet_Link_1902581309" hidden="1">DatosTitulos</definedName>
    <definedName name="Google_Sheet_Link_407498376" hidden="1">Datos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23" i="1"/>
  <c r="E22" i="1"/>
  <c r="E21" i="1"/>
  <c r="E20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B16" i="1"/>
  <c r="E19" i="1"/>
  <c r="Y28" i="1" l="1"/>
  <c r="Y29" i="1" s="1"/>
  <c r="X28" i="1"/>
  <c r="X29" i="1" s="1"/>
  <c r="W28" i="1"/>
  <c r="W29" i="1" s="1"/>
  <c r="V28" i="1"/>
  <c r="V29" i="1" s="1"/>
  <c r="U28" i="1"/>
  <c r="U29" i="1" s="1"/>
  <c r="T28" i="1"/>
  <c r="T29" i="1" s="1"/>
  <c r="S28" i="1"/>
  <c r="S29" i="1" s="1"/>
  <c r="R28" i="1"/>
  <c r="R29" i="1" s="1"/>
  <c r="Q28" i="1"/>
  <c r="Q29" i="1" s="1"/>
  <c r="P28" i="1"/>
  <c r="P29" i="1" s="1"/>
  <c r="K28" i="1"/>
  <c r="K29" i="1" s="1"/>
  <c r="J28" i="1"/>
  <c r="J29" i="1" s="1"/>
  <c r="I28" i="1"/>
  <c r="I29" i="1" s="1"/>
  <c r="H28" i="1"/>
  <c r="H29" i="1" s="1"/>
  <c r="G28" i="1"/>
  <c r="F28" i="1"/>
  <c r="E28" i="1"/>
  <c r="D28" i="1"/>
  <c r="C28" i="1"/>
  <c r="B28" i="1"/>
  <c r="H19" i="1"/>
  <c r="G19" i="1"/>
</calcChain>
</file>

<file path=xl/comments1.xml><?xml version="1.0" encoding="utf-8"?>
<comments xmlns="http://schemas.openxmlformats.org/spreadsheetml/2006/main">
  <authors>
    <author/>
  </authors>
  <commentList>
    <comment ref="G18" authorId="0" shapeId="0">
      <text>
        <r>
          <rPr>
            <sz val="11"/>
            <color rgb="FF000000"/>
            <rFont val="Calibri"/>
            <family val="2"/>
            <scheme val="minor"/>
          </rPr>
          <t>======
ID#AAAA8kO8YYU
Analia Lucero    (2023-11-13 15:05:04)
Para este criterio, se realizó un promedio entre todos los vehículos de la hoja "Px de referencia", pero diferenciando según la cobertura (Resp. civil o Terceros completo (RC + casco) y tipo de vehículo. Para los grupos 1, 2 y 3 se utilizó el valor promedio de Resp. civil y el grupo 4 (casco) no necesita px de ref.</t>
        </r>
      </text>
    </comment>
  </commentList>
</comments>
</file>

<file path=xl/sharedStrings.xml><?xml version="1.0" encoding="utf-8"?>
<sst xmlns="http://schemas.openxmlformats.org/spreadsheetml/2006/main" count="137" uniqueCount="98">
  <si>
    <t>SEGUROS</t>
  </si>
  <si>
    <t>HILUX L/05 2.5 DC 4X2 TD DX - 2010</t>
  </si>
  <si>
    <t>HILUX L/12 2.5 DC 4X2 TD DX - 2015</t>
  </si>
  <si>
    <t>HILUX L/21 2.4 CHASIS 4X2 TDI DX - 2021</t>
  </si>
  <si>
    <t>HILUX L/20 2.4 SC 4X2 TDI DX - 2023</t>
  </si>
  <si>
    <t>Toyota Etios 1.5 4 Ptas X 2015</t>
  </si>
  <si>
    <t>Toyota Etios 1.5 4 Ptas X 6Mt L/18 2021</t>
  </si>
  <si>
    <t>CRONOS 1.8 PRECISION L/21 - 2021</t>
  </si>
  <si>
    <t>CRONOS 1.3 ATTRACTIVE L/22 - 2023</t>
  </si>
  <si>
    <t>COROLLA 1.8 XLI L/08 - 2010</t>
  </si>
  <si>
    <t>COROLLA 1.8 XEI L/14 - 2015</t>
  </si>
  <si>
    <t>COROLLA 2.0 XEI L/20 - 2021</t>
  </si>
  <si>
    <t>COROLLA 2.0 XLI L/20 - 2023</t>
  </si>
  <si>
    <t>PARTNER 1.9 D PLC CONFORT - 2010</t>
  </si>
  <si>
    <t>PARTNER 1.6 D HDI CON PLC - 2015</t>
  </si>
  <si>
    <t>PARTNER 1.6 CONFORT 5 PLAZAS- 2020</t>
  </si>
  <si>
    <t>PARTNER 1.6 CONFORT - 2023</t>
  </si>
  <si>
    <t>COMPAÑÍA</t>
  </si>
  <si>
    <t>REP. CIVIL</t>
  </si>
  <si>
    <t>TERCEROS BASICO</t>
  </si>
  <si>
    <t>GALENO</t>
  </si>
  <si>
    <t>ORBIS</t>
  </si>
  <si>
    <t>PROVINCIA</t>
  </si>
  <si>
    <t>SURA</t>
  </si>
  <si>
    <t>SAN CRISTOBAL</t>
  </si>
  <si>
    <t>PARANA</t>
  </si>
  <si>
    <t>EXPERTA</t>
  </si>
  <si>
    <t>SANCOR</t>
  </si>
  <si>
    <t>MERCANTIL ANDINA</t>
  </si>
  <si>
    <t>ALLIANZ</t>
  </si>
  <si>
    <t>PRECIOS PROMEDIOS PARA CUADRO COMPARATIVO (ANEXO I)</t>
  </si>
  <si>
    <t>PRECIO 
S/COBERTURA</t>
  </si>
  <si>
    <t>GRUPO</t>
  </si>
  <si>
    <t>Promedio s/cobertura
REP CIVIL</t>
  </si>
  <si>
    <t>Promedio s/cobertura
TERCEROS BASICO</t>
  </si>
  <si>
    <r>
      <rPr>
        <sz val="13"/>
        <color theme="1"/>
        <rFont val="Calibri"/>
        <family val="2"/>
      </rPr>
      <t xml:space="preserve">Precio promedio de HILUX - </t>
    </r>
    <r>
      <rPr>
        <b/>
        <sz val="14"/>
        <color rgb="FF0000FF"/>
        <rFont val="Calibri"/>
        <family val="2"/>
      </rPr>
      <t>REP CIVIL</t>
    </r>
    <r>
      <rPr>
        <sz val="13"/>
        <color theme="1"/>
        <rFont val="Calibri"/>
        <family val="2"/>
      </rPr>
      <t xml:space="preserve"> (2015 a 2023)</t>
    </r>
  </si>
  <si>
    <t>1, 2 y 3</t>
  </si>
  <si>
    <r>
      <rPr>
        <sz val="13"/>
        <color theme="1"/>
        <rFont val="Calibri"/>
        <family val="2"/>
      </rPr>
      <t xml:space="preserve">Precio promedio de HILUX - </t>
    </r>
    <r>
      <rPr>
        <b/>
        <sz val="14"/>
        <color rgb="FFFF00FF"/>
        <rFont val="Calibri"/>
        <family val="2"/>
      </rPr>
      <t>TERCEROS BASICO</t>
    </r>
    <r>
      <rPr>
        <sz val="13"/>
        <color theme="1"/>
        <rFont val="Calibri"/>
        <family val="2"/>
      </rPr>
      <t xml:space="preserve"> (2015 a 2023)</t>
    </r>
  </si>
  <si>
    <r>
      <rPr>
        <sz val="13"/>
        <color theme="1"/>
        <rFont val="Calibri"/>
        <family val="2"/>
      </rPr>
      <t xml:space="preserve">Precio promedio ETIOS /CRONOS/COROLLA- </t>
    </r>
    <r>
      <rPr>
        <b/>
        <sz val="14"/>
        <color rgb="FF0000FF"/>
        <rFont val="Calibri"/>
        <family val="2"/>
      </rPr>
      <t>REP CIVIL</t>
    </r>
    <r>
      <rPr>
        <sz val="13"/>
        <color theme="1"/>
        <rFont val="Calibri"/>
        <family val="2"/>
      </rPr>
      <t xml:space="preserve"> (2015 a 2023)</t>
    </r>
  </si>
  <si>
    <r>
      <rPr>
        <sz val="13"/>
        <color theme="1"/>
        <rFont val="Calibri"/>
        <family val="2"/>
      </rPr>
      <t xml:space="preserve">Precio promedio ETIOS /CRONOS/COROLLA- </t>
    </r>
    <r>
      <rPr>
        <b/>
        <sz val="14"/>
        <color rgb="FFFF00FF"/>
        <rFont val="Calibri"/>
        <family val="2"/>
      </rPr>
      <t>TERCEROS BASICO</t>
    </r>
    <r>
      <rPr>
        <sz val="13"/>
        <color theme="1"/>
        <rFont val="Calibri"/>
        <family val="2"/>
      </rPr>
      <t xml:space="preserve"> (2015 a 2023)</t>
    </r>
  </si>
  <si>
    <r>
      <rPr>
        <sz val="13"/>
        <color theme="1"/>
        <rFont val="Calibri"/>
        <family val="2"/>
      </rPr>
      <t>Precio promedio PARTNER-</t>
    </r>
    <r>
      <rPr>
        <b/>
        <sz val="14"/>
        <color rgb="FF0000FF"/>
        <rFont val="Calibri"/>
        <family val="2"/>
      </rPr>
      <t xml:space="preserve"> REP CIVIL</t>
    </r>
    <r>
      <rPr>
        <sz val="13"/>
        <color theme="1"/>
        <rFont val="Calibri"/>
        <family val="2"/>
      </rPr>
      <t xml:space="preserve"> (2015 a 2023)</t>
    </r>
  </si>
  <si>
    <r>
      <rPr>
        <sz val="13"/>
        <color theme="1"/>
        <rFont val="Calibri"/>
        <family val="2"/>
      </rPr>
      <t xml:space="preserve">Precio promedio PARTNER- </t>
    </r>
    <r>
      <rPr>
        <b/>
        <sz val="14"/>
        <color rgb="FFFF00FF"/>
        <rFont val="Calibri"/>
        <family val="2"/>
      </rPr>
      <t>TERCEROS BASICO</t>
    </r>
    <r>
      <rPr>
        <sz val="13"/>
        <color theme="1"/>
        <rFont val="Calibri"/>
        <family val="2"/>
      </rPr>
      <t xml:space="preserve"> (2015 a 2023)</t>
    </r>
  </si>
  <si>
    <t>Promedio</t>
  </si>
  <si>
    <t>PORTAL WEB DE CONSULTA</t>
  </si>
  <si>
    <t>https://www.webdelseguro.com.ar/resultados/</t>
  </si>
  <si>
    <t>GRUPO 1:</t>
  </si>
  <si>
    <t>GRUPO 4:</t>
  </si>
  <si>
    <t>1 191000033.0 Vehículo Sedan 3,4 y 5 puertas nafta/diesel (uso</t>
  </si>
  <si>
    <t>29 191000034.1 Vehículos sedan 3, 4 y 5 puertas</t>
  </si>
  <si>
    <t>30 191000034.1 Vehículos utilitarios</t>
  </si>
  <si>
    <t>2 191000033.1 Vehículo Sedan 3,4 y 5 puertas GNC (uso oficialtransporte de personas)</t>
  </si>
  <si>
    <t>31 191000034.1 Pick up simple y doble cabina</t>
  </si>
  <si>
    <t>3 191000033.1 Vehículos Utilitarios nafta/diesel (uso oficialtransporte de personas)</t>
  </si>
  <si>
    <t>32 191000034.1 Minibus y Furgones para transportes de agentes</t>
  </si>
  <si>
    <t>4 191000033.1 Vehículos Utilitarios GNC (uso oficial-transporte de</t>
  </si>
  <si>
    <t>policiales y detenidos</t>
  </si>
  <si>
    <t>personas)</t>
  </si>
  <si>
    <t>33 191000034.1 Vehículos Pesados</t>
  </si>
  <si>
    <t>5 191000033.1 Pick up simple y doble cabina (uso oficial - transporte</t>
  </si>
  <si>
    <t>34 191000034.1 Motovehículos</t>
  </si>
  <si>
    <t>de personas)</t>
  </si>
  <si>
    <t>35 191000034.1 Vehículos de servicios de emergencias</t>
  </si>
  <si>
    <t>6 191000033.1 Pick up simple y doble cabina (uso oficial - transporte</t>
  </si>
  <si>
    <t>36 191000034.1 Vehículos de servicios de emergencias</t>
  </si>
  <si>
    <t>de cosas)</t>
  </si>
  <si>
    <t>(ambulancias)</t>
  </si>
  <si>
    <t>7 191000033.1 Vehículos de cargas pesadas (camiones – uso</t>
  </si>
  <si>
    <t>37 191000034.1 Vehículos de servicios de emergencias</t>
  </si>
  <si>
    <t>transporte de bienes – volquete – cementero - otros</t>
  </si>
  <si>
    <t>(motobombas)</t>
  </si>
  <si>
    <t>8 191000033.1 Vehículos de transporte sustancias peligrosas</t>
  </si>
  <si>
    <t>9 191000033.1 Vehículos minibús (transporte de personas)</t>
  </si>
  <si>
    <t>10 191000033.1 Vehículos ómnibus (transporte de personas)</t>
  </si>
  <si>
    <t>GRUPO 2:</t>
  </si>
  <si>
    <t>GRUPO 3:</t>
  </si>
  <si>
    <t>11 191000033.2 Vehículo Sedan 3,4 y 5 puertas nafta/diesel (uso</t>
  </si>
  <si>
    <t>23 191000033.2 Trailer para traslado de equinos</t>
  </si>
  <si>
    <t>oficial- transporte de personas)</t>
  </si>
  <si>
    <t>24 191000033.2 Trailer Rodante para Destacamento Móvil</t>
  </si>
  <si>
    <t>12 191000033.2 Vehículo Sedan 3,4 y 5 puertas GNC (uso oficialtransporte de personas)</t>
  </si>
  <si>
    <t>25 191000033.2 Camión para transporte de Combustible.</t>
  </si>
  <si>
    <t>13 191000033.2 Vehículos Utilitarios nafta/diesel (uso oficialtransporte de personas)</t>
  </si>
  <si>
    <t>26 191000033.2 Tractor Fiat 500 st.</t>
  </si>
  <si>
    <t>14 191000033.2 Vehículos Utilitarios GNC (uso oficial-transporte de</t>
  </si>
  <si>
    <t>27 191000033.2 Minicargadora tipo Bobcat</t>
  </si>
  <si>
    <t>28 191000033.2 Vehículos de servicios de emergencias</t>
  </si>
  <si>
    <t>15 191000033.2 Pick up simple y doble cabina (uso oficial - transporte</t>
  </si>
  <si>
    <t>16 191000033.2 Pick up simple y doble cabina uso oficial transporte</t>
  </si>
  <si>
    <t>de cosas</t>
  </si>
  <si>
    <t>17 191000033.2 Vehículos de cargas pesadas (camiones – uso</t>
  </si>
  <si>
    <t>18 191000033.2 Vehículos de transporte sustancias peligrosas</t>
  </si>
  <si>
    <t>19 191000033.2 Motovehículos</t>
  </si>
  <si>
    <t>20 191000033.2 Vehículos de servicios de emergencia (motobombas)</t>
  </si>
  <si>
    <t>21 191000033.2 Vehículos minibús (transporte de personas)</t>
  </si>
  <si>
    <t>22 191000033.2 Vehículos ómnibus (transporte de personas)</t>
  </si>
  <si>
    <t>}</t>
  </si>
  <si>
    <t>COTIZACIONES DE SEGUROS AUTOMOTOR AL DIA 24 DE FEBRERO DE 2025</t>
  </si>
  <si>
    <t>Toyota Etios 1.5 4 PTAS X 6MT L/18 - 2023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</si>
</sst>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&quot;$&quot;\ * #,##0.00_ ;_ &quot;$&quot;\ * \-#,##0.00_ ;_ &quot;$&quot;\ * &quot;-&quot;??_ ;_ @_ "/>
    <numFmt numFmtId="165" formatCode="&quot;$&quot;#,##0.00"/>
  </numFmts>
  <fonts count="25" x14ac:knownFonts="1">
    <font>
      <sz val="11"/>
      <color rgb="FF000000"/>
      <name val="Calibri"/>
      <scheme val="minor"/>
    </font>
    <font>
      <sz val="11"/>
      <color theme="1"/>
      <name val="Calibri"/>
      <family val="2"/>
    </font>
    <font>
      <b/>
      <sz val="24"/>
      <color theme="1"/>
      <name val="Calibri"/>
      <family val="2"/>
    </font>
    <font>
      <sz val="11"/>
      <name val="Calibri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3"/>
      <color theme="1"/>
      <name val="Calibri"/>
      <family val="2"/>
    </font>
    <font>
      <sz val="13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rgb="FF0000FF"/>
      <name val="Calibri"/>
      <family val="2"/>
    </font>
    <font>
      <b/>
      <sz val="13"/>
      <color rgb="FF0000FF"/>
      <name val="Calibri"/>
      <family val="2"/>
    </font>
    <font>
      <sz val="14"/>
      <color theme="1"/>
      <name val="Calibri"/>
      <family val="2"/>
    </font>
    <font>
      <b/>
      <sz val="14"/>
      <color rgb="FFFF00FF"/>
      <name val="Calibri"/>
      <family val="2"/>
    </font>
    <font>
      <b/>
      <sz val="13"/>
      <color rgb="FFFF00FF"/>
      <name val="Calibri"/>
      <family val="2"/>
    </font>
    <font>
      <sz val="14"/>
      <color rgb="FF000000"/>
      <name val="Calibri"/>
      <family val="2"/>
    </font>
    <font>
      <b/>
      <sz val="18"/>
      <color theme="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B2A1C7"/>
        <bgColor rgb="FFB2A1C7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rgb="FF92D050"/>
        <bgColor rgb="FFB2A1C7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8DB3E2"/>
      </patternFill>
    </fill>
    <fill>
      <patternFill patternType="solid">
        <fgColor theme="0"/>
        <bgColor rgb="FFFCE5CD"/>
      </patternFill>
    </fill>
    <fill>
      <patternFill patternType="solid">
        <fgColor theme="0"/>
        <bgColor rgb="FFD9EAD3"/>
      </patternFill>
    </fill>
    <fill>
      <patternFill patternType="solid">
        <fgColor theme="0"/>
        <bgColor rgb="FFEAD1DC"/>
      </patternFill>
    </fill>
    <fill>
      <patternFill patternType="solid">
        <fgColor theme="0"/>
        <bgColor rgb="FFCFE2F3"/>
      </patternFill>
    </fill>
  </fills>
  <borders count="3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87">
    <xf numFmtId="0" fontId="0" fillId="0" borderId="0" xfId="0"/>
    <xf numFmtId="0" fontId="1" fillId="0" borderId="0" xfId="0" applyFont="1" applyAlignment="1"/>
    <xf numFmtId="0" fontId="1" fillId="0" borderId="1" xfId="0" applyFont="1" applyBorder="1" applyAlignment="1"/>
    <xf numFmtId="0" fontId="0" fillId="0" borderId="0" xfId="0" applyFont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4" fillId="3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2" borderId="6" xfId="0" applyFont="1" applyFill="1" applyBorder="1" applyAlignment="1"/>
    <xf numFmtId="164" fontId="6" fillId="0" borderId="5" xfId="0" applyNumberFormat="1" applyFont="1" applyBorder="1" applyAlignment="1">
      <alignment horizontal="right"/>
    </xf>
    <xf numFmtId="164" fontId="6" fillId="4" borderId="7" xfId="0" applyNumberFormat="1" applyFont="1" applyFill="1" applyBorder="1" applyAlignment="1">
      <alignment horizontal="right"/>
    </xf>
    <xf numFmtId="164" fontId="6" fillId="4" borderId="5" xfId="0" applyNumberFormat="1" applyFont="1" applyFill="1" applyBorder="1" applyAlignment="1">
      <alignment horizontal="right"/>
    </xf>
    <xf numFmtId="0" fontId="4" fillId="2" borderId="4" xfId="0" applyFont="1" applyFill="1" applyBorder="1" applyAlignment="1"/>
    <xf numFmtId="0" fontId="7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/>
    <xf numFmtId="0" fontId="8" fillId="0" borderId="0" xfId="0" applyFont="1" applyAlignment="1"/>
    <xf numFmtId="0" fontId="8" fillId="0" borderId="16" xfId="0" applyFont="1" applyBorder="1" applyAlignment="1"/>
    <xf numFmtId="165" fontId="11" fillId="0" borderId="17" xfId="0" applyNumberFormat="1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165" fontId="12" fillId="0" borderId="19" xfId="0" applyNumberFormat="1" applyFont="1" applyBorder="1" applyAlignment="1"/>
    <xf numFmtId="165" fontId="12" fillId="0" borderId="20" xfId="0" applyNumberFormat="1" applyFont="1" applyBorder="1" applyAlignment="1"/>
    <xf numFmtId="165" fontId="14" fillId="0" borderId="17" xfId="0" applyNumberFormat="1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8" fillId="0" borderId="23" xfId="0" applyFont="1" applyBorder="1" applyAlignment="1"/>
    <xf numFmtId="0" fontId="8" fillId="0" borderId="24" xfId="0" applyFont="1" applyBorder="1" applyAlignment="1"/>
    <xf numFmtId="0" fontId="8" fillId="0" borderId="25" xfId="0" applyFont="1" applyBorder="1" applyAlignment="1"/>
    <xf numFmtId="165" fontId="14" fillId="0" borderId="26" xfId="0" applyNumberFormat="1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14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Alignment="1"/>
    <xf numFmtId="0" fontId="4" fillId="0" borderId="0" xfId="0" applyFont="1" applyAlignment="1"/>
    <xf numFmtId="0" fontId="1" fillId="0" borderId="0" xfId="0" applyFont="1" applyAlignment="1">
      <alignment horizontal="right"/>
    </xf>
    <xf numFmtId="0" fontId="1" fillId="4" borderId="1" xfId="0" applyFont="1" applyFill="1" applyBorder="1" applyAlignment="1"/>
    <xf numFmtId="0" fontId="16" fillId="0" borderId="28" xfId="0" applyFont="1" applyBorder="1" applyAlignment="1"/>
    <xf numFmtId="0" fontId="1" fillId="4" borderId="0" xfId="0" applyFont="1" applyFill="1" applyAlignment="1"/>
    <xf numFmtId="0" fontId="1" fillId="0" borderId="28" xfId="0" applyFont="1" applyBorder="1" applyAlignment="1"/>
    <xf numFmtId="0" fontId="1" fillId="0" borderId="29" xfId="0" applyFont="1" applyBorder="1" applyAlignment="1"/>
    <xf numFmtId="0" fontId="17" fillId="4" borderId="0" xfId="0" applyFont="1" applyFill="1" applyAlignment="1"/>
    <xf numFmtId="0" fontId="18" fillId="0" borderId="0" xfId="0" applyFont="1" applyAlignment="1"/>
    <xf numFmtId="0" fontId="19" fillId="0" borderId="0" xfId="0" applyFont="1" applyAlignment="1"/>
    <xf numFmtId="0" fontId="20" fillId="4" borderId="0" xfId="0" applyFont="1" applyFill="1" applyAlignment="1"/>
    <xf numFmtId="0" fontId="21" fillId="0" borderId="0" xfId="0" applyFont="1" applyAlignment="1">
      <alignment horizontal="center"/>
    </xf>
    <xf numFmtId="0" fontId="22" fillId="0" borderId="0" xfId="0" applyFont="1" applyAlignment="1">
      <alignment vertical="top"/>
    </xf>
    <xf numFmtId="0" fontId="22" fillId="0" borderId="0" xfId="0" applyFont="1" applyAlignment="1"/>
    <xf numFmtId="0" fontId="20" fillId="4" borderId="0" xfId="0" applyFont="1" applyFill="1" applyAlignment="1">
      <alignment horizontal="left"/>
    </xf>
    <xf numFmtId="0" fontId="18" fillId="0" borderId="0" xfId="0" applyFont="1" applyAlignment="1">
      <alignment vertical="center"/>
    </xf>
    <xf numFmtId="0" fontId="24" fillId="0" borderId="28" xfId="1" applyBorder="1" applyAlignment="1"/>
    <xf numFmtId="164" fontId="6" fillId="5" borderId="5" xfId="0" applyNumberFormat="1" applyFont="1" applyFill="1" applyBorder="1" applyAlignment="1">
      <alignment horizontal="right"/>
    </xf>
    <xf numFmtId="0" fontId="4" fillId="7" borderId="6" xfId="0" applyFont="1" applyFill="1" applyBorder="1" applyAlignment="1"/>
    <xf numFmtId="164" fontId="6" fillId="10" borderId="7" xfId="0" applyNumberFormat="1" applyFont="1" applyFill="1" applyBorder="1" applyAlignment="1"/>
    <xf numFmtId="164" fontId="6" fillId="10" borderId="5" xfId="0" applyNumberFormat="1" applyFont="1" applyFill="1" applyBorder="1" applyAlignment="1"/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1" fillId="11" borderId="0" xfId="0" applyNumberFormat="1" applyFont="1" applyFill="1" applyAlignment="1"/>
    <xf numFmtId="164" fontId="1" fillId="12" borderId="0" xfId="0" applyNumberFormat="1" applyFont="1" applyFill="1" applyAlignment="1"/>
    <xf numFmtId="2" fontId="1" fillId="11" borderId="0" xfId="0" applyNumberFormat="1" applyFont="1" applyFill="1" applyAlignment="1"/>
    <xf numFmtId="0" fontId="1" fillId="11" borderId="0" xfId="0" applyFont="1" applyFill="1" applyAlignment="1"/>
    <xf numFmtId="0" fontId="1" fillId="12" borderId="0" xfId="0" applyFont="1" applyFill="1" applyAlignment="1"/>
    <xf numFmtId="0" fontId="1" fillId="6" borderId="0" xfId="0" applyFont="1" applyFill="1" applyAlignment="1"/>
    <xf numFmtId="0" fontId="1" fillId="13" borderId="0" xfId="0" applyFont="1" applyFill="1" applyAlignment="1"/>
    <xf numFmtId="0" fontId="1" fillId="14" borderId="0" xfId="0" applyFont="1" applyFill="1" applyAlignment="1"/>
    <xf numFmtId="0" fontId="4" fillId="7" borderId="22" xfId="0" applyFont="1" applyFill="1" applyBorder="1" applyAlignment="1">
      <alignment horizontal="center" wrapText="1"/>
    </xf>
    <xf numFmtId="165" fontId="1" fillId="11" borderId="0" xfId="0" applyNumberFormat="1" applyFont="1" applyFill="1" applyAlignment="1"/>
    <xf numFmtId="164" fontId="1" fillId="13" borderId="0" xfId="0" applyNumberFormat="1" applyFont="1" applyFill="1" applyAlignment="1"/>
    <xf numFmtId="164" fontId="1" fillId="14" borderId="0" xfId="0" applyNumberFormat="1" applyFont="1" applyFill="1" applyAlignment="1"/>
    <xf numFmtId="165" fontId="1" fillId="12" borderId="0" xfId="0" applyNumberFormat="1" applyFont="1" applyFill="1" applyAlignment="1"/>
    <xf numFmtId="165" fontId="1" fillId="13" borderId="0" xfId="0" applyNumberFormat="1" applyFont="1" applyFill="1" applyAlignment="1"/>
    <xf numFmtId="165" fontId="1" fillId="14" borderId="0" xfId="0" applyNumberFormat="1" applyFont="1" applyFill="1" applyAlignment="1"/>
    <xf numFmtId="0" fontId="2" fillId="2" borderId="0" xfId="0" applyFont="1" applyFill="1" applyAlignment="1">
      <alignment horizontal="center"/>
    </xf>
    <xf numFmtId="0" fontId="0" fillId="0" borderId="0" xfId="0" applyFont="1" applyAlignment="1"/>
    <xf numFmtId="0" fontId="3" fillId="0" borderId="2" xfId="0" applyFont="1" applyBorder="1"/>
    <xf numFmtId="0" fontId="3" fillId="0" borderId="1" xfId="0" applyFont="1" applyBorder="1"/>
    <xf numFmtId="0" fontId="3" fillId="0" borderId="3" xfId="0" applyFont="1" applyBorder="1"/>
    <xf numFmtId="0" fontId="5" fillId="8" borderId="1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vertical="center"/>
    </xf>
    <xf numFmtId="0" fontId="4" fillId="8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38</xdr:row>
      <xdr:rowOff>180975</xdr:rowOff>
    </xdr:from>
    <xdr:ext cx="6562725" cy="3276600"/>
    <xdr:pic>
      <xdr:nvPicPr>
        <xdr:cNvPr id="2" name="image7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9515475"/>
          <a:ext cx="6562725" cy="32766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erto%20Caba&#241;a\Downloads\Cuadro_Comparativo_10606-0007-LPU23_Seguros_21-11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comparativo"/>
      <sheetName val="Grupo N° 1"/>
      <sheetName val="Grupo N° 2"/>
      <sheetName val="Grupo N° 3"/>
      <sheetName val="Grupo N° 4"/>
      <sheetName val="Grúa"/>
      <sheetName val="Ind. gral."/>
      <sheetName val="INDICE"/>
      <sheetName val="Ind Patrimoniales"/>
      <sheetName val="Ind Gestión"/>
      <sheetName val="Px de referencia"/>
    </sheetNames>
    <sheetDataSet>
      <sheetData sheetId="0">
        <row r="1">
          <cell r="B1" t="str">
            <v>Número expediente:</v>
          </cell>
          <cell r="C1" t="str">
            <v>EX-2023-07353089-   -GDEMZA-DGCPYGB#MHYF</v>
          </cell>
        </row>
        <row r="2">
          <cell r="B2" t="str">
            <v>Número proceso de compra:</v>
          </cell>
          <cell r="C2" t="str">
            <v>10606-0007-LPU23</v>
          </cell>
        </row>
        <row r="3">
          <cell r="B3" t="str">
            <v>Nombre descriptivo proceso de compra:</v>
          </cell>
          <cell r="C3" t="str">
            <v>Licitación Pública de Convenio Marco para la “Contratación de Seguros para Flota Vehicular”</v>
          </cell>
        </row>
        <row r="4">
          <cell r="B4" t="str">
            <v>Unidad Operativa de Compras:</v>
          </cell>
          <cell r="C4" t="str">
            <v>1-06-06 - Dcción. Gral. de Compras y Suministros</v>
          </cell>
        </row>
        <row r="5">
          <cell r="B5" t="str">
            <v>Fecha de Apertura:</v>
          </cell>
          <cell r="C5" t="str">
            <v>30/10/2023</v>
          </cell>
        </row>
        <row r="7">
          <cell r="A7" t="str">
            <v>Renglón: 1, Código: 191000033.1, Descripción: RIESGO ORDINARIO Presentación:  MENSUAL</v>
          </cell>
        </row>
        <row r="8">
          <cell r="F8">
            <v>99999</v>
          </cell>
        </row>
        <row r="15">
          <cell r="A15" t="str">
            <v>Renglón: 2, Código: 191000033.1, Descripción: RIESGO ORDINARIO Presentación:  MENSUAL</v>
          </cell>
        </row>
        <row r="16">
          <cell r="F16">
            <v>99999</v>
          </cell>
        </row>
        <row r="23">
          <cell r="A23" t="str">
            <v>Renglón: 3, Código: 191000033.1, Descripción: RIESGO ORDINARIO Presentación:  MENSUAL</v>
          </cell>
        </row>
        <row r="24">
          <cell r="F24">
            <v>99999</v>
          </cell>
        </row>
        <row r="31">
          <cell r="A31" t="str">
            <v>Renglón: 4, Código: 191000033.1, Descripción: RIESGO ORDINARIO Presentación:  MENSUAL</v>
          </cell>
        </row>
        <row r="32">
          <cell r="F32">
            <v>99999</v>
          </cell>
        </row>
        <row r="39">
          <cell r="A39" t="str">
            <v>Renglón: 5, Código: 191000033.1, Descripción: RIESGO ORDINARIO Presentación:  MENSUAL</v>
          </cell>
        </row>
        <row r="40">
          <cell r="F40">
            <v>99999</v>
          </cell>
        </row>
        <row r="47">
          <cell r="A47" t="str">
            <v>Renglón: 6, Código: 191000033.1, Descripción: RIESGO ORDINARIO Presentación:  MENSUAL</v>
          </cell>
        </row>
        <row r="48">
          <cell r="F48">
            <v>99999</v>
          </cell>
        </row>
        <row r="55">
          <cell r="A55" t="str">
            <v>Renglón: 7, Código: 191000033.1, Descripción: RIESGO ORDINARIO Presentación:  MENSUAL</v>
          </cell>
        </row>
        <row r="56">
          <cell r="F56">
            <v>99999</v>
          </cell>
        </row>
        <row r="63">
          <cell r="A63" t="str">
            <v>Renglón: 8, Código: 191000033.1, Descripción: RIESGO ORDINARIO Presentación:  MENSUAL</v>
          </cell>
        </row>
        <row r="64">
          <cell r="F64">
            <v>99999</v>
          </cell>
        </row>
        <row r="72">
          <cell r="A72" t="str">
            <v>Renglón: 9, Código: 191000033.1, Descripción: RIESGO ORDINARIO Presentación:  MENSUAL</v>
          </cell>
        </row>
        <row r="73">
          <cell r="F73">
            <v>99999</v>
          </cell>
        </row>
        <row r="80">
          <cell r="A80" t="str">
            <v>Renglón: 10, Código: 191000033.1, Descripción: RIESGO ORDINARIO Presentación:  MENSUAL</v>
          </cell>
        </row>
        <row r="81">
          <cell r="F81">
            <v>99999</v>
          </cell>
        </row>
        <row r="88">
          <cell r="A88" t="str">
            <v>Renglón: 11, Código: 191000033.2, Descripción: RIESGO MAYOR Presentación:  MENSUAL</v>
          </cell>
        </row>
        <row r="89">
          <cell r="F89">
            <v>99999</v>
          </cell>
        </row>
        <row r="95">
          <cell r="A95" t="str">
            <v>Renglón: 12, Código: 191000033.2, Descripción: RIESGO MAYOR Presentación:  MENSUAL</v>
          </cell>
        </row>
        <row r="96">
          <cell r="F96">
            <v>99999</v>
          </cell>
        </row>
        <row r="102">
          <cell r="A102" t="str">
            <v>Renglón: 13, Código: 191000033.2, Descripción: RIESGO MAYOR Presentación:  MENSUAL</v>
          </cell>
        </row>
        <row r="103">
          <cell r="F103">
            <v>99999</v>
          </cell>
        </row>
        <row r="109">
          <cell r="A109" t="str">
            <v>Renglón: 14, Código: 191000033.2, Descripción: RIESGO MAYOR Presentación:  MENSUAL</v>
          </cell>
        </row>
        <row r="110">
          <cell r="F110">
            <v>99999</v>
          </cell>
        </row>
        <row r="116">
          <cell r="A116" t="str">
            <v>Renglón: 15, Código: 191000033.2, Descripción: RIESGO MAYOR Presentación:  MENSUAL</v>
          </cell>
        </row>
        <row r="117">
          <cell r="F117">
            <v>99999</v>
          </cell>
        </row>
        <row r="123">
          <cell r="A123" t="str">
            <v>Renglón: 16, Código: 191000033.2, Descripción: RIESGO MAYOR Presentación:  MENSUAL</v>
          </cell>
        </row>
        <row r="124">
          <cell r="F124">
            <v>99999</v>
          </cell>
        </row>
        <row r="130">
          <cell r="A130" t="str">
            <v>Renglón: 17, Código: 191000033.2, Descripción: RIESGO MAYOR Presentación:  MENSUAL</v>
          </cell>
        </row>
        <row r="131">
          <cell r="F131">
            <v>99999</v>
          </cell>
        </row>
        <row r="137">
          <cell r="A137" t="str">
            <v>Renglón: 18, Código: 191000033.2, Descripción: RIESGO MAYOR Presentación:  MENSUAL</v>
          </cell>
        </row>
        <row r="138">
          <cell r="F138">
            <v>99999</v>
          </cell>
        </row>
        <row r="144">
          <cell r="A144" t="str">
            <v>Renglón: 19, Código: 191000033.2, Descripción: RIESGO MAYOR Presentación:  MENSUAL</v>
          </cell>
        </row>
        <row r="145">
          <cell r="F145">
            <v>99999</v>
          </cell>
        </row>
        <row r="151">
          <cell r="A151" t="str">
            <v>Renglón: 20, Código: 191000033.2, Descripción: RIESGO MAYOR Presentación:  MENSUAL</v>
          </cell>
        </row>
        <row r="152">
          <cell r="F152">
            <v>99999</v>
          </cell>
        </row>
        <row r="158">
          <cell r="A158" t="str">
            <v>Renglón: 21, Código: 191000033.2, Descripción: RIESGO MAYOR Presentación:  MENSUAL</v>
          </cell>
        </row>
        <row r="159">
          <cell r="F159">
            <v>99999</v>
          </cell>
        </row>
        <row r="165">
          <cell r="A165" t="str">
            <v>Renglón: 22, Código: 191000033.2, Descripción: RIESGO MAYOR Presentación:  MENSUAL</v>
          </cell>
        </row>
        <row r="166">
          <cell r="F166">
            <v>99999</v>
          </cell>
        </row>
        <row r="172">
          <cell r="A172" t="str">
            <v>Renglón: 23, Código: 191000033.2, Descripción: RIESGO MAYOR Presentación:  MENSUAL</v>
          </cell>
        </row>
        <row r="173">
          <cell r="F173">
            <v>99999</v>
          </cell>
        </row>
        <row r="180">
          <cell r="A180" t="str">
            <v>Renglón: 24, Código: 191000033.2, Descripción: RIESGO MAYOR Presentación:  MENSUAL</v>
          </cell>
        </row>
        <row r="181">
          <cell r="F181">
            <v>99999</v>
          </cell>
        </row>
        <row r="187">
          <cell r="A187" t="str">
            <v>Renglón: 25, Código: 191000033.2, Descripción: RIESGO MAYOR Presentación:  MENSUAL</v>
          </cell>
        </row>
        <row r="188">
          <cell r="F188">
            <v>99999</v>
          </cell>
        </row>
        <row r="196">
          <cell r="A196" t="str">
            <v>Renglón: 26, Código: 191000033.2, Descripción: RIESGO MAYOR Presentación:  MENSUAL</v>
          </cell>
        </row>
        <row r="197">
          <cell r="F197">
            <v>99999</v>
          </cell>
        </row>
        <row r="204">
          <cell r="A204" t="str">
            <v>Renglón: 27, Código: 191000033.2, Descripción: RIESGO MAYOR Presentación:  MENSUAL</v>
          </cell>
        </row>
        <row r="205">
          <cell r="F205">
            <v>99999</v>
          </cell>
        </row>
        <row r="212">
          <cell r="A212" t="str">
            <v>Renglón: 28, Código: 191000033.2, Descripción: RIESGO MAYOR Presentación:  MENSUAL</v>
          </cell>
        </row>
        <row r="213">
          <cell r="F213">
            <v>99999</v>
          </cell>
        </row>
        <row r="220">
          <cell r="A220" t="str">
            <v>Renglón: 29, Código: 191000034.1, Descripción: RIESGO ORDINARIO Presentación:  MENSUAL</v>
          </cell>
        </row>
        <row r="221">
          <cell r="F221">
            <v>99999</v>
          </cell>
        </row>
        <row r="231">
          <cell r="A231" t="str">
            <v>Renglón: 30, Código: 191000034.1, Descripción: RIESGO ORDINARIO Presentación:  MENSUAL</v>
          </cell>
        </row>
        <row r="232">
          <cell r="F232">
            <v>99999</v>
          </cell>
        </row>
        <row r="242">
          <cell r="A242" t="str">
            <v>Renglón: 31, Código: 191000034.1, Descripción: RIESGO ORDINARIO Presentación:  MENSUAL</v>
          </cell>
        </row>
        <row r="243">
          <cell r="F243">
            <v>99999</v>
          </cell>
        </row>
        <row r="253">
          <cell r="A253" t="str">
            <v>Renglón: 32, Código: 191000034.1, Descripción: RIESGO ORDINARIO Presentación:  MENSUAL</v>
          </cell>
        </row>
        <row r="254">
          <cell r="F254">
            <v>99999</v>
          </cell>
        </row>
        <row r="259">
          <cell r="A259" t="str">
            <v>Renglón: 33, Código: 191000034.1, Descripción: RIESGO ORDINARIO Presentación:  MENSUAL</v>
          </cell>
        </row>
        <row r="260">
          <cell r="F260">
            <v>99999</v>
          </cell>
        </row>
        <row r="270">
          <cell r="A270" t="str">
            <v>Renglón: 34, Código: 191000034.1, Descripción: RIESGO ORDINARIO Presentación:  MENSUAL</v>
          </cell>
        </row>
        <row r="271">
          <cell r="F271">
            <v>99999</v>
          </cell>
        </row>
        <row r="275">
          <cell r="A275" t="str">
            <v>Renglón: 35, Código: 191000034.1, Descripción: RIESGO ORDINARIO Presentación:  MENSUAL</v>
          </cell>
        </row>
        <row r="276">
          <cell r="F276">
            <v>99999</v>
          </cell>
        </row>
        <row r="280">
          <cell r="A280" t="str">
            <v>Renglón: 36, Código: 191000034.1, Descripción: RIESGO ORDINARIO Presentación:  MENSUAL</v>
          </cell>
        </row>
        <row r="281">
          <cell r="F281">
            <v>99999</v>
          </cell>
        </row>
        <row r="292">
          <cell r="A292" t="str">
            <v>Renglón: 37, Código: 191000034.1, Descripción: RIESGO ORDINARIO Presentación:  MENSUAL</v>
          </cell>
        </row>
        <row r="293">
          <cell r="F293">
            <v>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ebdelseguro.com.ar/resultados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I1009"/>
  <sheetViews>
    <sheetView tabSelected="1" zoomScale="80" zoomScaleNormal="80" workbookViewId="0">
      <selection activeCell="A6" sqref="A6"/>
    </sheetView>
  </sheetViews>
  <sheetFormatPr baseColWidth="10" defaultColWidth="14.42578125" defaultRowHeight="15" customHeight="1" x14ac:dyDescent="0.25"/>
  <cols>
    <col min="1" max="1" width="24" style="3" customWidth="1"/>
    <col min="2" max="2" width="14.42578125" style="3" customWidth="1"/>
    <col min="3" max="3" width="16" style="3" bestFit="1" customWidth="1"/>
    <col min="4" max="4" width="16" style="3" customWidth="1"/>
    <col min="5" max="5" width="19.140625" style="3" customWidth="1"/>
    <col min="6" max="6" width="14.42578125" style="3" customWidth="1"/>
    <col min="7" max="7" width="15.7109375" style="3" customWidth="1"/>
    <col min="8" max="8" width="14.42578125" style="3" customWidth="1"/>
    <col min="9" max="9" width="16.42578125" style="3" customWidth="1"/>
    <col min="10" max="11" width="14.42578125" style="3" customWidth="1"/>
    <col min="12" max="12" width="15.85546875" style="3" customWidth="1"/>
    <col min="13" max="24" width="14.42578125" style="3" customWidth="1"/>
    <col min="25" max="25" width="16.28515625" style="3" customWidth="1"/>
    <col min="26" max="26" width="14.42578125" style="3" customWidth="1"/>
    <col min="27" max="27" width="16.5703125" style="3" customWidth="1"/>
    <col min="28" max="16384" width="14.42578125" style="3"/>
  </cols>
  <sheetData>
    <row r="1" spans="1:35" ht="15.75" thickBot="1" x14ac:dyDescent="0.3">
      <c r="A1" s="1" t="s">
        <v>95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x14ac:dyDescent="0.25">
      <c r="A2" s="1"/>
      <c r="B2" s="1"/>
      <c r="C2" s="1"/>
      <c r="D2" s="4"/>
      <c r="E2" s="79" t="s">
        <v>96</v>
      </c>
      <c r="F2" s="80"/>
      <c r="G2" s="80"/>
      <c r="H2" s="80"/>
      <c r="I2" s="80"/>
      <c r="J2" s="80"/>
      <c r="K2" s="80"/>
      <c r="L2" s="80"/>
      <c r="M2" s="80"/>
      <c r="N2" s="8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5.75" thickBot="1" x14ac:dyDescent="0.3">
      <c r="A3" s="2"/>
      <c r="B3" s="2"/>
      <c r="C3" s="2"/>
      <c r="D3" s="5"/>
      <c r="E3" s="82"/>
      <c r="F3" s="82"/>
      <c r="G3" s="82"/>
      <c r="H3" s="82"/>
      <c r="I3" s="82"/>
      <c r="J3" s="82"/>
      <c r="K3" s="82"/>
      <c r="L3" s="82"/>
      <c r="M3" s="82"/>
      <c r="N3" s="83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s="7" customFormat="1" ht="34.5" customHeight="1" thickBot="1" x14ac:dyDescent="0.3">
      <c r="A4" s="6" t="s">
        <v>0</v>
      </c>
      <c r="B4" s="84" t="s">
        <v>1</v>
      </c>
      <c r="C4" s="85"/>
      <c r="D4" s="84" t="s">
        <v>2</v>
      </c>
      <c r="E4" s="85"/>
      <c r="F4" s="84" t="s">
        <v>3</v>
      </c>
      <c r="G4" s="85"/>
      <c r="H4" s="84" t="s">
        <v>4</v>
      </c>
      <c r="I4" s="85"/>
      <c r="J4" s="86" t="s">
        <v>5</v>
      </c>
      <c r="K4" s="85"/>
      <c r="L4" s="86" t="s">
        <v>6</v>
      </c>
      <c r="M4" s="85"/>
      <c r="N4" s="86" t="s">
        <v>97</v>
      </c>
      <c r="O4" s="85"/>
      <c r="P4" s="84" t="s">
        <v>7</v>
      </c>
      <c r="Q4" s="85"/>
      <c r="R4" s="84" t="s">
        <v>8</v>
      </c>
      <c r="S4" s="85"/>
      <c r="T4" s="84" t="s">
        <v>9</v>
      </c>
      <c r="U4" s="85"/>
      <c r="V4" s="84" t="s">
        <v>10</v>
      </c>
      <c r="W4" s="85"/>
      <c r="X4" s="84" t="s">
        <v>11</v>
      </c>
      <c r="Y4" s="85"/>
      <c r="Z4" s="84" t="s">
        <v>12</v>
      </c>
      <c r="AA4" s="85"/>
      <c r="AB4" s="86" t="s">
        <v>13</v>
      </c>
      <c r="AC4" s="85"/>
      <c r="AD4" s="86" t="s">
        <v>14</v>
      </c>
      <c r="AE4" s="85"/>
      <c r="AF4" s="86" t="s">
        <v>15</v>
      </c>
      <c r="AG4" s="85"/>
      <c r="AH4" s="86" t="s">
        <v>16</v>
      </c>
      <c r="AI4" s="85"/>
    </row>
    <row r="5" spans="1:35" s="7" customFormat="1" ht="32.25" thickBot="1" x14ac:dyDescent="0.3">
      <c r="A5" s="61" t="s">
        <v>17</v>
      </c>
      <c r="B5" s="62" t="s">
        <v>18</v>
      </c>
      <c r="C5" s="62" t="s">
        <v>19</v>
      </c>
      <c r="D5" s="62" t="s">
        <v>18</v>
      </c>
      <c r="E5" s="62" t="s">
        <v>19</v>
      </c>
      <c r="F5" s="62" t="s">
        <v>18</v>
      </c>
      <c r="G5" s="62" t="s">
        <v>19</v>
      </c>
      <c r="H5" s="62" t="s">
        <v>18</v>
      </c>
      <c r="I5" s="62" t="s">
        <v>19</v>
      </c>
      <c r="J5" s="62" t="s">
        <v>18</v>
      </c>
      <c r="K5" s="62" t="s">
        <v>19</v>
      </c>
      <c r="L5" s="62" t="s">
        <v>18</v>
      </c>
      <c r="M5" s="62" t="s">
        <v>19</v>
      </c>
      <c r="N5" s="63" t="s">
        <v>18</v>
      </c>
      <c r="O5" s="63" t="s">
        <v>19</v>
      </c>
      <c r="P5" s="63" t="s">
        <v>18</v>
      </c>
      <c r="Q5" s="63" t="s">
        <v>19</v>
      </c>
      <c r="R5" s="63" t="s">
        <v>18</v>
      </c>
      <c r="S5" s="63" t="s">
        <v>19</v>
      </c>
      <c r="T5" s="63" t="s">
        <v>18</v>
      </c>
      <c r="U5" s="63" t="s">
        <v>19</v>
      </c>
      <c r="V5" s="62" t="s">
        <v>18</v>
      </c>
      <c r="W5" s="62" t="s">
        <v>19</v>
      </c>
      <c r="X5" s="62" t="s">
        <v>18</v>
      </c>
      <c r="Y5" s="62" t="s">
        <v>19</v>
      </c>
      <c r="Z5" s="62" t="s">
        <v>18</v>
      </c>
      <c r="AA5" s="62" t="s">
        <v>19</v>
      </c>
      <c r="AB5" s="62" t="s">
        <v>18</v>
      </c>
      <c r="AC5" s="62" t="s">
        <v>19</v>
      </c>
      <c r="AD5" s="63" t="s">
        <v>18</v>
      </c>
      <c r="AE5" s="62" t="s">
        <v>19</v>
      </c>
      <c r="AF5" s="62" t="s">
        <v>18</v>
      </c>
      <c r="AG5" s="62" t="s">
        <v>19</v>
      </c>
      <c r="AH5" s="62" t="s">
        <v>18</v>
      </c>
      <c r="AI5" s="62" t="s">
        <v>19</v>
      </c>
    </row>
    <row r="6" spans="1:35" ht="15.75" x14ac:dyDescent="0.25">
      <c r="A6" s="8" t="s">
        <v>20</v>
      </c>
      <c r="B6" s="9">
        <v>35486</v>
      </c>
      <c r="C6" s="9">
        <v>69082</v>
      </c>
      <c r="D6" s="9">
        <v>35486</v>
      </c>
      <c r="E6" s="9">
        <v>76484</v>
      </c>
      <c r="F6" s="9">
        <v>35486</v>
      </c>
      <c r="G6" s="9">
        <v>83356</v>
      </c>
      <c r="H6" s="9">
        <v>35486</v>
      </c>
      <c r="I6" s="9">
        <v>87938</v>
      </c>
      <c r="J6" s="9">
        <v>41746</v>
      </c>
      <c r="K6" s="9">
        <v>69791</v>
      </c>
      <c r="L6" s="9">
        <v>41746</v>
      </c>
      <c r="M6" s="9">
        <v>81474</v>
      </c>
      <c r="N6" s="9">
        <v>40860</v>
      </c>
      <c r="O6" s="9">
        <v>75543</v>
      </c>
      <c r="P6" s="10">
        <v>41746</v>
      </c>
      <c r="Q6" s="11">
        <v>77580</v>
      </c>
      <c r="R6" s="11">
        <v>40860</v>
      </c>
      <c r="S6" s="11">
        <v>71274</v>
      </c>
      <c r="T6" s="10">
        <v>44966</v>
      </c>
      <c r="U6" s="10">
        <v>92555</v>
      </c>
      <c r="V6" s="10">
        <v>41746</v>
      </c>
      <c r="W6" s="10">
        <v>75540</v>
      </c>
      <c r="X6" s="10">
        <v>41746</v>
      </c>
      <c r="Y6" s="10">
        <v>92045</v>
      </c>
      <c r="Z6" s="10">
        <v>40860</v>
      </c>
      <c r="AA6" s="10">
        <v>84692</v>
      </c>
      <c r="AB6" s="11">
        <v>35486</v>
      </c>
      <c r="AC6" s="11">
        <v>49381</v>
      </c>
      <c r="AD6" s="11">
        <v>35486</v>
      </c>
      <c r="AE6" s="11">
        <v>58509</v>
      </c>
      <c r="AF6" s="11">
        <v>35486</v>
      </c>
      <c r="AG6" s="11">
        <v>67849</v>
      </c>
      <c r="AH6" s="11">
        <v>35486</v>
      </c>
      <c r="AI6" s="11">
        <v>73664</v>
      </c>
    </row>
    <row r="7" spans="1:35" ht="15.75" x14ac:dyDescent="0.25">
      <c r="A7" s="58" t="s">
        <v>21</v>
      </c>
      <c r="B7" s="57">
        <v>0</v>
      </c>
      <c r="C7" s="57">
        <v>0</v>
      </c>
      <c r="D7" s="57">
        <v>0</v>
      </c>
      <c r="E7" s="57">
        <v>0</v>
      </c>
      <c r="F7" s="57">
        <v>0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  <c r="L7" s="57">
        <v>0</v>
      </c>
      <c r="M7" s="57">
        <v>0</v>
      </c>
      <c r="N7" s="57">
        <v>0</v>
      </c>
      <c r="O7" s="57">
        <v>0</v>
      </c>
      <c r="P7" s="57">
        <v>0</v>
      </c>
      <c r="Q7" s="57">
        <v>0</v>
      </c>
      <c r="R7" s="57">
        <v>0</v>
      </c>
      <c r="S7" s="57">
        <v>0</v>
      </c>
      <c r="T7" s="57">
        <v>0</v>
      </c>
      <c r="U7" s="57">
        <v>0</v>
      </c>
      <c r="V7" s="57">
        <v>0</v>
      </c>
      <c r="W7" s="57">
        <v>0</v>
      </c>
      <c r="X7" s="57">
        <v>0</v>
      </c>
      <c r="Y7" s="57">
        <v>0</v>
      </c>
      <c r="Z7" s="57">
        <v>0</v>
      </c>
      <c r="AA7" s="57">
        <v>0</v>
      </c>
      <c r="AB7" s="57">
        <v>0</v>
      </c>
      <c r="AC7" s="57">
        <v>0</v>
      </c>
      <c r="AD7" s="57">
        <v>0</v>
      </c>
      <c r="AE7" s="57">
        <v>0</v>
      </c>
      <c r="AF7" s="57">
        <v>0</v>
      </c>
      <c r="AG7" s="57">
        <v>0</v>
      </c>
      <c r="AH7" s="57">
        <v>0</v>
      </c>
      <c r="AI7" s="57">
        <v>0</v>
      </c>
    </row>
    <row r="8" spans="1:35" ht="15.75" x14ac:dyDescent="0.25">
      <c r="A8" s="8" t="s">
        <v>22</v>
      </c>
      <c r="B8" s="9">
        <v>20635</v>
      </c>
      <c r="C8" s="9">
        <v>55099</v>
      </c>
      <c r="D8" s="57">
        <v>0</v>
      </c>
      <c r="E8" s="57">
        <v>0</v>
      </c>
      <c r="F8" s="57">
        <v>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  <c r="L8" s="57">
        <v>0</v>
      </c>
      <c r="M8" s="57">
        <v>0</v>
      </c>
      <c r="N8" s="57">
        <v>0</v>
      </c>
      <c r="O8" s="57">
        <v>0</v>
      </c>
      <c r="P8" s="57">
        <v>0</v>
      </c>
      <c r="Q8" s="57">
        <v>0</v>
      </c>
      <c r="R8" s="57">
        <v>0</v>
      </c>
      <c r="S8" s="57">
        <v>0</v>
      </c>
      <c r="T8" s="60">
        <v>20635</v>
      </c>
      <c r="U8" s="60">
        <v>42301</v>
      </c>
      <c r="V8" s="57">
        <v>0</v>
      </c>
      <c r="W8" s="57">
        <v>0</v>
      </c>
      <c r="X8" s="57">
        <v>0</v>
      </c>
      <c r="Y8" s="57">
        <v>0</v>
      </c>
      <c r="Z8" s="57">
        <v>0</v>
      </c>
      <c r="AA8" s="57">
        <v>0</v>
      </c>
      <c r="AB8" s="59">
        <v>20635</v>
      </c>
      <c r="AC8" s="59">
        <v>34947</v>
      </c>
      <c r="AD8" s="57">
        <v>0</v>
      </c>
      <c r="AE8" s="57">
        <v>0</v>
      </c>
      <c r="AF8" s="57">
        <v>0</v>
      </c>
      <c r="AG8" s="57">
        <v>0</v>
      </c>
      <c r="AH8" s="57">
        <v>0</v>
      </c>
      <c r="AI8" s="57">
        <v>0</v>
      </c>
    </row>
    <row r="9" spans="1:35" ht="15.75" x14ac:dyDescent="0.25">
      <c r="A9" s="8" t="s">
        <v>23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  <c r="L9" s="57">
        <v>0</v>
      </c>
      <c r="M9" s="57">
        <v>0</v>
      </c>
      <c r="N9" s="57">
        <v>0</v>
      </c>
      <c r="O9" s="57">
        <v>0</v>
      </c>
      <c r="P9" s="57">
        <v>0</v>
      </c>
      <c r="Q9" s="57">
        <v>0</v>
      </c>
      <c r="R9" s="57">
        <v>0</v>
      </c>
      <c r="S9" s="57">
        <v>0</v>
      </c>
      <c r="T9" s="57">
        <v>0</v>
      </c>
      <c r="U9" s="57">
        <v>0</v>
      </c>
      <c r="V9" s="57">
        <v>0</v>
      </c>
      <c r="W9" s="57">
        <v>0</v>
      </c>
      <c r="X9" s="57">
        <v>0</v>
      </c>
      <c r="Y9" s="57">
        <v>0</v>
      </c>
      <c r="Z9" s="57">
        <v>0</v>
      </c>
      <c r="AA9" s="57">
        <v>0</v>
      </c>
      <c r="AB9" s="57">
        <v>0</v>
      </c>
      <c r="AC9" s="57">
        <v>0</v>
      </c>
      <c r="AD9" s="57">
        <v>0</v>
      </c>
      <c r="AE9" s="57">
        <v>0</v>
      </c>
      <c r="AF9" s="57">
        <v>0</v>
      </c>
      <c r="AG9" s="57">
        <v>0</v>
      </c>
      <c r="AH9" s="57">
        <v>0</v>
      </c>
      <c r="AI9" s="57">
        <v>0</v>
      </c>
    </row>
    <row r="10" spans="1:35" ht="15.75" x14ac:dyDescent="0.25">
      <c r="A10" s="8" t="s">
        <v>24</v>
      </c>
      <c r="B10" s="9">
        <v>43210</v>
      </c>
      <c r="C10" s="9">
        <v>100811</v>
      </c>
      <c r="D10" s="9">
        <v>43210</v>
      </c>
      <c r="E10" s="9">
        <v>71189</v>
      </c>
      <c r="F10" s="9">
        <v>32034</v>
      </c>
      <c r="G10" s="9">
        <v>46539</v>
      </c>
      <c r="H10" s="9">
        <v>30588</v>
      </c>
      <c r="I10" s="9">
        <v>45748</v>
      </c>
      <c r="J10" s="9">
        <v>29027</v>
      </c>
      <c r="K10" s="9">
        <v>44336</v>
      </c>
      <c r="L10" s="9">
        <v>26626</v>
      </c>
      <c r="M10" s="9">
        <v>36631</v>
      </c>
      <c r="N10" s="9">
        <v>25426</v>
      </c>
      <c r="O10" s="9">
        <v>35535</v>
      </c>
      <c r="P10" s="10">
        <v>26626</v>
      </c>
      <c r="Q10" s="11">
        <v>36148</v>
      </c>
      <c r="R10" s="57">
        <v>0</v>
      </c>
      <c r="S10" s="57">
        <v>0</v>
      </c>
      <c r="T10" s="10">
        <v>29027</v>
      </c>
      <c r="U10" s="10">
        <v>60067</v>
      </c>
      <c r="V10" s="10">
        <v>29027</v>
      </c>
      <c r="W10" s="10">
        <v>47044</v>
      </c>
      <c r="X10" s="10">
        <v>26626</v>
      </c>
      <c r="Y10" s="10">
        <v>38861</v>
      </c>
      <c r="Z10" s="10">
        <v>25426</v>
      </c>
      <c r="AA10" s="10">
        <v>37787</v>
      </c>
      <c r="AB10" s="11">
        <v>33098</v>
      </c>
      <c r="AC10" s="11">
        <v>60735</v>
      </c>
      <c r="AD10" s="11">
        <v>33098</v>
      </c>
      <c r="AE10" s="11">
        <v>51851</v>
      </c>
      <c r="AF10" s="11">
        <v>30227</v>
      </c>
      <c r="AG10" s="11">
        <v>41804</v>
      </c>
      <c r="AH10" s="11">
        <v>27618</v>
      </c>
      <c r="AI10" s="11">
        <v>39771</v>
      </c>
    </row>
    <row r="11" spans="1:35" ht="15.75" x14ac:dyDescent="0.25">
      <c r="A11" s="8" t="s">
        <v>25</v>
      </c>
      <c r="B11" s="9">
        <v>33003</v>
      </c>
      <c r="C11" s="9">
        <v>65234</v>
      </c>
      <c r="D11" s="9">
        <v>33003</v>
      </c>
      <c r="E11" s="9">
        <v>81275</v>
      </c>
      <c r="F11" s="9">
        <v>33003</v>
      </c>
      <c r="G11" s="9">
        <v>79929</v>
      </c>
      <c r="H11" s="9">
        <v>33003</v>
      </c>
      <c r="I11" s="9">
        <v>84271</v>
      </c>
      <c r="J11" s="9">
        <v>31523</v>
      </c>
      <c r="K11" s="9">
        <v>51517</v>
      </c>
      <c r="L11" s="9">
        <v>31523</v>
      </c>
      <c r="M11" s="9">
        <v>60388</v>
      </c>
      <c r="N11" s="9">
        <v>31523</v>
      </c>
      <c r="O11" s="9">
        <v>61936</v>
      </c>
      <c r="P11" s="10">
        <v>31523</v>
      </c>
      <c r="Q11" s="11">
        <v>58557</v>
      </c>
      <c r="R11" s="11">
        <v>31523</v>
      </c>
      <c r="S11" s="11">
        <v>59120</v>
      </c>
      <c r="T11" s="10">
        <v>31523</v>
      </c>
      <c r="U11" s="10">
        <v>48279</v>
      </c>
      <c r="V11" s="10">
        <v>31523</v>
      </c>
      <c r="W11" s="10">
        <v>55600</v>
      </c>
      <c r="X11" s="10">
        <v>31523</v>
      </c>
      <c r="Y11" s="10">
        <v>68836</v>
      </c>
      <c r="Z11" s="10">
        <v>31523</v>
      </c>
      <c r="AA11" s="10">
        <v>70807</v>
      </c>
      <c r="AB11" s="11">
        <v>33003</v>
      </c>
      <c r="AC11" s="11">
        <v>44155</v>
      </c>
      <c r="AD11" s="11">
        <v>33003</v>
      </c>
      <c r="AE11" s="11">
        <v>51590</v>
      </c>
      <c r="AF11" s="11">
        <v>31523</v>
      </c>
      <c r="AG11" s="11">
        <v>57572</v>
      </c>
      <c r="AH11" s="11">
        <v>33003</v>
      </c>
      <c r="AI11" s="11">
        <v>63699</v>
      </c>
    </row>
    <row r="12" spans="1:35" ht="15.75" x14ac:dyDescent="0.25">
      <c r="A12" s="8" t="s">
        <v>26</v>
      </c>
      <c r="B12" s="9">
        <v>47098</v>
      </c>
      <c r="C12" s="9">
        <v>53116</v>
      </c>
      <c r="D12" s="9">
        <v>44060</v>
      </c>
      <c r="E12" s="9">
        <v>53160</v>
      </c>
      <c r="F12" s="9">
        <v>27854</v>
      </c>
      <c r="G12" s="9">
        <v>36319</v>
      </c>
      <c r="H12" s="9">
        <v>26335</v>
      </c>
      <c r="I12" s="9">
        <v>36048</v>
      </c>
      <c r="J12" s="9">
        <v>37197</v>
      </c>
      <c r="K12" s="9">
        <v>41765</v>
      </c>
      <c r="L12" s="9">
        <v>23515</v>
      </c>
      <c r="M12" s="9">
        <v>31646</v>
      </c>
      <c r="N12" s="9">
        <v>22233</v>
      </c>
      <c r="O12" s="9">
        <v>30786</v>
      </c>
      <c r="P12" s="10">
        <v>23515</v>
      </c>
      <c r="Q12" s="11">
        <v>29899</v>
      </c>
      <c r="R12" s="11">
        <v>22233</v>
      </c>
      <c r="S12" s="11">
        <v>28582</v>
      </c>
      <c r="T12" s="10">
        <v>39762</v>
      </c>
      <c r="U12" s="60">
        <v>41690</v>
      </c>
      <c r="V12" s="10">
        <v>37197</v>
      </c>
      <c r="W12" s="10">
        <v>45846</v>
      </c>
      <c r="X12" s="10">
        <v>23515</v>
      </c>
      <c r="Y12" s="10">
        <v>36390</v>
      </c>
      <c r="Z12" s="10">
        <v>22233</v>
      </c>
      <c r="AA12" s="10">
        <v>35506</v>
      </c>
      <c r="AB12" s="11">
        <v>47098</v>
      </c>
      <c r="AC12" s="57">
        <v>0</v>
      </c>
      <c r="AD12" s="57">
        <v>0</v>
      </c>
      <c r="AE12" s="57">
        <v>0</v>
      </c>
      <c r="AF12" s="11">
        <v>24661</v>
      </c>
      <c r="AG12" s="11">
        <v>29140</v>
      </c>
      <c r="AH12" s="11">
        <v>22900</v>
      </c>
      <c r="AI12" s="11">
        <v>29348</v>
      </c>
    </row>
    <row r="13" spans="1:35" ht="15.75" x14ac:dyDescent="0.25">
      <c r="A13" s="8" t="s">
        <v>27</v>
      </c>
      <c r="B13" s="57">
        <v>0</v>
      </c>
      <c r="C13" s="57">
        <v>0</v>
      </c>
      <c r="D13" s="9">
        <v>83088</v>
      </c>
      <c r="E13" s="9">
        <v>116030</v>
      </c>
      <c r="F13" s="9">
        <v>83088</v>
      </c>
      <c r="G13" s="9">
        <v>126610</v>
      </c>
      <c r="H13" s="9">
        <v>83088</v>
      </c>
      <c r="I13" s="9">
        <v>132590</v>
      </c>
      <c r="J13" s="9">
        <v>58982</v>
      </c>
      <c r="K13" s="9">
        <v>80148</v>
      </c>
      <c r="L13" s="9">
        <v>58982</v>
      </c>
      <c r="M13" s="9">
        <v>95087</v>
      </c>
      <c r="N13" s="9">
        <v>58982</v>
      </c>
      <c r="O13" s="9">
        <v>97695</v>
      </c>
      <c r="P13" s="10">
        <v>58982</v>
      </c>
      <c r="Q13" s="11">
        <v>92004</v>
      </c>
      <c r="R13" s="11">
        <v>58982</v>
      </c>
      <c r="S13" s="11">
        <v>92953</v>
      </c>
      <c r="T13" s="57">
        <v>0</v>
      </c>
      <c r="U13" s="57">
        <v>0</v>
      </c>
      <c r="V13" s="10">
        <v>58982</v>
      </c>
      <c r="W13" s="10">
        <v>87025</v>
      </c>
      <c r="X13" s="10">
        <v>58982</v>
      </c>
      <c r="Y13" s="10">
        <v>109314</v>
      </c>
      <c r="Z13" s="10">
        <v>58982</v>
      </c>
      <c r="AA13" s="10">
        <v>112634</v>
      </c>
      <c r="AB13" s="57">
        <v>0</v>
      </c>
      <c r="AC13" s="57">
        <v>0</v>
      </c>
      <c r="AD13" s="11">
        <v>58982</v>
      </c>
      <c r="AE13" s="11">
        <v>77721</v>
      </c>
      <c r="AF13" s="11">
        <v>58982</v>
      </c>
      <c r="AG13" s="11">
        <v>90345</v>
      </c>
      <c r="AH13" s="11">
        <v>58982</v>
      </c>
      <c r="AI13" s="11">
        <v>98169</v>
      </c>
    </row>
    <row r="14" spans="1:35" ht="15.75" x14ac:dyDescent="0.25">
      <c r="A14" s="8" t="s">
        <v>28</v>
      </c>
      <c r="B14" s="9">
        <v>35643</v>
      </c>
      <c r="C14" s="9">
        <v>62340</v>
      </c>
      <c r="D14" s="9">
        <v>35643</v>
      </c>
      <c r="E14" s="9">
        <v>58092</v>
      </c>
      <c r="F14" s="9">
        <v>35643</v>
      </c>
      <c r="G14" s="9">
        <v>48511</v>
      </c>
      <c r="H14" s="9">
        <v>35643</v>
      </c>
      <c r="I14" s="9">
        <v>48286</v>
      </c>
      <c r="J14" s="59">
        <v>30297</v>
      </c>
      <c r="K14" s="59">
        <v>40824</v>
      </c>
      <c r="L14" s="9">
        <v>30297</v>
      </c>
      <c r="M14" s="9">
        <v>38870</v>
      </c>
      <c r="N14" s="9">
        <v>30297</v>
      </c>
      <c r="O14" s="9">
        <v>38297</v>
      </c>
      <c r="P14" s="59">
        <v>30297</v>
      </c>
      <c r="Q14" s="59">
        <v>37726</v>
      </c>
      <c r="R14" s="11">
        <v>30297</v>
      </c>
      <c r="S14" s="11">
        <v>36925</v>
      </c>
      <c r="T14" s="10">
        <v>30297</v>
      </c>
      <c r="U14" s="10">
        <v>43578</v>
      </c>
      <c r="V14" s="10">
        <v>30297</v>
      </c>
      <c r="W14" s="10">
        <v>43705</v>
      </c>
      <c r="X14" s="10">
        <v>30297</v>
      </c>
      <c r="Y14" s="10">
        <v>41975</v>
      </c>
      <c r="Z14" s="60">
        <v>30297</v>
      </c>
      <c r="AA14" s="60">
        <v>41237</v>
      </c>
      <c r="AB14" s="11">
        <v>26968</v>
      </c>
      <c r="AC14" s="11">
        <v>35661</v>
      </c>
      <c r="AD14" s="11">
        <v>35643</v>
      </c>
      <c r="AE14" s="11">
        <v>45643</v>
      </c>
      <c r="AF14" s="11">
        <v>30297</v>
      </c>
      <c r="AG14" s="11">
        <v>38232</v>
      </c>
      <c r="AH14" s="11">
        <v>35643</v>
      </c>
      <c r="AI14" s="11">
        <v>44040</v>
      </c>
    </row>
    <row r="15" spans="1:35" ht="16.5" thickBot="1" x14ac:dyDescent="0.3">
      <c r="A15" s="12" t="s">
        <v>29</v>
      </c>
      <c r="B15" s="9">
        <v>68949</v>
      </c>
      <c r="C15" s="9">
        <v>91673</v>
      </c>
      <c r="D15" s="9">
        <v>75540</v>
      </c>
      <c r="E15" s="9">
        <v>93199</v>
      </c>
      <c r="F15" s="9">
        <v>74770</v>
      </c>
      <c r="G15" s="9">
        <v>86720</v>
      </c>
      <c r="H15" s="9">
        <v>64631</v>
      </c>
      <c r="I15" s="9">
        <v>75115</v>
      </c>
      <c r="J15" s="9">
        <v>60657</v>
      </c>
      <c r="K15" s="9">
        <v>69754</v>
      </c>
      <c r="L15" s="9">
        <v>60038</v>
      </c>
      <c r="M15" s="9">
        <v>67019</v>
      </c>
      <c r="N15" s="9">
        <v>56898</v>
      </c>
      <c r="O15" s="9">
        <v>63776</v>
      </c>
      <c r="P15" s="10">
        <v>60038</v>
      </c>
      <c r="Q15" s="11">
        <v>67095</v>
      </c>
      <c r="R15" s="11">
        <v>56898</v>
      </c>
      <c r="S15" s="11">
        <v>63501</v>
      </c>
      <c r="T15" s="10">
        <v>55364</v>
      </c>
      <c r="U15" s="10">
        <v>66845</v>
      </c>
      <c r="V15" s="10">
        <v>60657</v>
      </c>
      <c r="W15" s="10">
        <v>70614</v>
      </c>
      <c r="X15" s="10">
        <v>60038</v>
      </c>
      <c r="Y15" s="10">
        <v>68078</v>
      </c>
      <c r="Z15" s="10">
        <v>56898</v>
      </c>
      <c r="AA15" s="10">
        <v>64668</v>
      </c>
      <c r="AB15" s="11">
        <v>35643</v>
      </c>
      <c r="AC15" s="11">
        <v>43801</v>
      </c>
      <c r="AD15" s="11">
        <v>70335</v>
      </c>
      <c r="AE15" s="11">
        <v>83526</v>
      </c>
      <c r="AF15" s="11">
        <v>71039</v>
      </c>
      <c r="AG15" s="11">
        <v>78257</v>
      </c>
      <c r="AH15" s="11">
        <v>65977</v>
      </c>
      <c r="AI15" s="11">
        <v>73000</v>
      </c>
    </row>
    <row r="16" spans="1:35" x14ac:dyDescent="0.25">
      <c r="A16" s="1"/>
      <c r="B16" s="39">
        <f>SUM(B6:B15)</f>
        <v>284024</v>
      </c>
      <c r="C16" s="39">
        <f t="shared" ref="C16:AI16" si="0">SUM(C6:C15)</f>
        <v>497355</v>
      </c>
      <c r="D16" s="39">
        <f t="shared" si="0"/>
        <v>350030</v>
      </c>
      <c r="E16" s="39">
        <f t="shared" si="0"/>
        <v>549429</v>
      </c>
      <c r="F16" s="39">
        <f t="shared" si="0"/>
        <v>321878</v>
      </c>
      <c r="G16" s="39">
        <f t="shared" si="0"/>
        <v>507984</v>
      </c>
      <c r="H16" s="39">
        <f t="shared" si="0"/>
        <v>308774</v>
      </c>
      <c r="I16" s="39">
        <f t="shared" si="0"/>
        <v>509996</v>
      </c>
      <c r="J16" s="39">
        <f t="shared" si="0"/>
        <v>289429</v>
      </c>
      <c r="K16" s="39">
        <f t="shared" si="0"/>
        <v>398135</v>
      </c>
      <c r="L16" s="39">
        <f t="shared" si="0"/>
        <v>272727</v>
      </c>
      <c r="M16" s="39">
        <f t="shared" si="0"/>
        <v>411115</v>
      </c>
      <c r="N16" s="39">
        <f t="shared" si="0"/>
        <v>266219</v>
      </c>
      <c r="O16" s="39">
        <f t="shared" si="0"/>
        <v>403568</v>
      </c>
      <c r="P16" s="39">
        <f t="shared" si="0"/>
        <v>272727</v>
      </c>
      <c r="Q16" s="39">
        <f t="shared" si="0"/>
        <v>399009</v>
      </c>
      <c r="R16" s="39">
        <f t="shared" si="0"/>
        <v>240793</v>
      </c>
      <c r="S16" s="39">
        <f t="shared" si="0"/>
        <v>352355</v>
      </c>
      <c r="T16" s="39">
        <f t="shared" si="0"/>
        <v>251574</v>
      </c>
      <c r="U16" s="39">
        <f t="shared" si="0"/>
        <v>395315</v>
      </c>
      <c r="V16" s="39">
        <f t="shared" si="0"/>
        <v>289429</v>
      </c>
      <c r="W16" s="39">
        <f t="shared" si="0"/>
        <v>425374</v>
      </c>
      <c r="X16" s="39">
        <f t="shared" si="0"/>
        <v>272727</v>
      </c>
      <c r="Y16" s="39">
        <f t="shared" si="0"/>
        <v>455499</v>
      </c>
      <c r="Z16" s="39">
        <f t="shared" si="0"/>
        <v>266219</v>
      </c>
      <c r="AA16" s="39">
        <f t="shared" si="0"/>
        <v>447331</v>
      </c>
      <c r="AB16" s="39">
        <f t="shared" si="0"/>
        <v>231931</v>
      </c>
      <c r="AC16" s="39">
        <f t="shared" si="0"/>
        <v>268680</v>
      </c>
      <c r="AD16" s="39">
        <f t="shared" si="0"/>
        <v>266547</v>
      </c>
      <c r="AE16" s="39">
        <f t="shared" si="0"/>
        <v>368840</v>
      </c>
      <c r="AF16" s="39">
        <f t="shared" si="0"/>
        <v>282215</v>
      </c>
      <c r="AG16" s="39">
        <f t="shared" si="0"/>
        <v>403199</v>
      </c>
      <c r="AH16" s="39">
        <f t="shared" si="0"/>
        <v>279609</v>
      </c>
      <c r="AI16" s="39">
        <f t="shared" si="0"/>
        <v>421691</v>
      </c>
    </row>
    <row r="17" spans="1:35" ht="15.75" thickBo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ht="60.75" thickTop="1" x14ac:dyDescent="0.25">
      <c r="A18" s="13" t="s">
        <v>30</v>
      </c>
      <c r="B18" s="14"/>
      <c r="C18" s="14"/>
      <c r="D18" s="15"/>
      <c r="E18" s="16" t="s">
        <v>31</v>
      </c>
      <c r="F18" s="17" t="s">
        <v>32</v>
      </c>
      <c r="G18" s="18" t="s">
        <v>33</v>
      </c>
      <c r="H18" s="19" t="s">
        <v>34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ht="19.5" thickBot="1" x14ac:dyDescent="0.35">
      <c r="A19" s="20" t="s">
        <v>35</v>
      </c>
      <c r="B19" s="21"/>
      <c r="C19" s="21"/>
      <c r="D19" s="22"/>
      <c r="E19" s="23">
        <f>(D6+D7+D9+D10+D11+D12+D13+D14+D15+F6+F7+F9+F10+F11+F12+F13+F14+F15+H6+H7+H9+H10+H11+H12+H13+H14+H15)/21</f>
        <v>46699.142857142855</v>
      </c>
      <c r="F19" s="24" t="s">
        <v>36</v>
      </c>
      <c r="G19" s="25">
        <f>(E19+E21+E23)/3</f>
        <v>41633.976715092816</v>
      </c>
      <c r="H19" s="26">
        <f>(E20+E22+E24)/3</f>
        <v>63376.058783965564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ht="18.75" x14ac:dyDescent="0.3">
      <c r="A20" s="20" t="s">
        <v>37</v>
      </c>
      <c r="B20" s="21"/>
      <c r="C20" s="21"/>
      <c r="D20" s="22"/>
      <c r="E20" s="27">
        <f>(E16+G16+I16)/21</f>
        <v>74638.523809523816</v>
      </c>
      <c r="F20" s="28">
        <v>4</v>
      </c>
      <c r="G20" s="29" t="s">
        <v>36</v>
      </c>
      <c r="H20" s="30">
        <v>4</v>
      </c>
      <c r="I20" s="1"/>
      <c r="J20" s="64"/>
      <c r="K20" s="65"/>
      <c r="L20" s="66"/>
      <c r="M20" s="65"/>
      <c r="N20" s="64"/>
      <c r="O20" s="65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</row>
    <row r="21" spans="1:35" ht="19.5" thickBot="1" x14ac:dyDescent="0.35">
      <c r="A21" s="20" t="s">
        <v>38</v>
      </c>
      <c r="B21" s="21"/>
      <c r="C21" s="21"/>
      <c r="D21" s="22"/>
      <c r="E21" s="23">
        <f>(J16+L16+N16+P16+R16+V16+X16+Z16)/59</f>
        <v>36784.237288135591</v>
      </c>
      <c r="F21" s="31" t="s">
        <v>36</v>
      </c>
      <c r="G21" s="1"/>
      <c r="H21" s="1"/>
      <c r="I21" s="1"/>
      <c r="J21" s="67"/>
      <c r="K21" s="68"/>
      <c r="L21" s="67"/>
      <c r="M21" s="68"/>
      <c r="N21" s="67"/>
      <c r="O21" s="68"/>
      <c r="P21" s="67"/>
      <c r="Q21" s="68"/>
      <c r="R21" s="67"/>
      <c r="S21" s="68"/>
      <c r="T21" s="69"/>
      <c r="U21" s="69"/>
      <c r="V21" s="67"/>
      <c r="W21" s="68"/>
      <c r="X21" s="67"/>
      <c r="Y21" s="68"/>
      <c r="Z21" s="67"/>
      <c r="AA21" s="68"/>
      <c r="AB21" s="69"/>
      <c r="AC21" s="69"/>
      <c r="AD21" s="70"/>
      <c r="AE21" s="71"/>
      <c r="AF21" s="70"/>
      <c r="AG21" s="71"/>
      <c r="AH21" s="70"/>
      <c r="AI21" s="71"/>
    </row>
    <row r="22" spans="1:35" ht="20.25" thickTop="1" thickBot="1" x14ac:dyDescent="0.35">
      <c r="A22" s="20" t="s">
        <v>39</v>
      </c>
      <c r="B22" s="21"/>
      <c r="C22" s="21"/>
      <c r="D22" s="22"/>
      <c r="E22" s="27">
        <f>(K16+M16+O16+Q16+S16+W16+Y16+AA16)/59</f>
        <v>55803.152542372882</v>
      </c>
      <c r="F22" s="28">
        <v>4</v>
      </c>
      <c r="G22" s="1"/>
      <c r="H22" s="1"/>
      <c r="I22" s="1"/>
      <c r="J22" s="72"/>
      <c r="K22" s="69"/>
      <c r="L22" s="72"/>
      <c r="M22" s="69"/>
      <c r="N22" s="72"/>
      <c r="O22" s="69"/>
      <c r="P22" s="72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</row>
    <row r="23" spans="1:35" ht="19.5" thickTop="1" x14ac:dyDescent="0.3">
      <c r="A23" s="20" t="s">
        <v>40</v>
      </c>
      <c r="B23" s="21"/>
      <c r="C23" s="21"/>
      <c r="D23" s="22"/>
      <c r="E23" s="23">
        <f>(AD16+AF16+AH16)/20</f>
        <v>41418.550000000003</v>
      </c>
      <c r="F23" s="31" t="s">
        <v>36</v>
      </c>
      <c r="G23" s="1"/>
      <c r="H23" s="1"/>
      <c r="I23" s="1"/>
      <c r="J23" s="73"/>
      <c r="K23" s="69"/>
      <c r="L23" s="65"/>
      <c r="M23" s="69"/>
      <c r="N23" s="74"/>
      <c r="O23" s="69"/>
      <c r="P23" s="75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</row>
    <row r="24" spans="1:35" ht="19.5" thickBot="1" x14ac:dyDescent="0.35">
      <c r="A24" s="32" t="s">
        <v>41</v>
      </c>
      <c r="B24" s="33"/>
      <c r="C24" s="33"/>
      <c r="D24" s="34"/>
      <c r="E24" s="35">
        <f>(AE16+AG16+AI16)/20</f>
        <v>59686.5</v>
      </c>
      <c r="F24" s="36">
        <v>4</v>
      </c>
      <c r="G24" s="1"/>
      <c r="H24" s="1"/>
      <c r="I24" s="1"/>
      <c r="J24" s="67"/>
      <c r="K24" s="69"/>
      <c r="L24" s="68"/>
      <c r="M24" s="69"/>
      <c r="N24" s="70"/>
      <c r="O24" s="69"/>
      <c r="P24" s="71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</row>
    <row r="25" spans="1:35" ht="15.75" thickTop="1" x14ac:dyDescent="0.25">
      <c r="A25" s="1"/>
      <c r="B25" s="1"/>
      <c r="C25" s="1"/>
      <c r="D25" s="1"/>
      <c r="E25" s="1"/>
      <c r="F25" s="1"/>
      <c r="G25" s="1"/>
      <c r="H25" s="1"/>
      <c r="I25" s="1"/>
      <c r="J25" s="73"/>
      <c r="K25" s="69"/>
      <c r="L25" s="76"/>
      <c r="M25" s="69"/>
      <c r="N25" s="77"/>
      <c r="O25" s="69"/>
      <c r="P25" s="78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</row>
    <row r="26" spans="1:35" x14ac:dyDescent="0.25">
      <c r="A26" s="1"/>
      <c r="B26" s="1"/>
      <c r="C26" s="1"/>
      <c r="D26" s="1"/>
      <c r="E26" s="1"/>
      <c r="F26" s="1"/>
      <c r="G26" s="1"/>
      <c r="H26" s="1"/>
      <c r="I26" s="1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</row>
    <row r="27" spans="1:35" ht="17.25" x14ac:dyDescent="0.3">
      <c r="A27" s="1"/>
      <c r="B27" s="1"/>
      <c r="C27" s="1"/>
      <c r="D27" s="1"/>
      <c r="E27" s="1"/>
      <c r="F27" s="1"/>
      <c r="G27" s="37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hidden="1" x14ac:dyDescent="0.25">
      <c r="A28" s="1"/>
      <c r="B28" s="38">
        <f t="shared" ref="B28:G28" si="1">SUM(B6:B15)</f>
        <v>284024</v>
      </c>
      <c r="C28" s="38">
        <f t="shared" si="1"/>
        <v>497355</v>
      </c>
      <c r="D28" s="38">
        <f t="shared" si="1"/>
        <v>350030</v>
      </c>
      <c r="E28" s="38">
        <f t="shared" si="1"/>
        <v>549429</v>
      </c>
      <c r="F28" s="38">
        <f t="shared" si="1"/>
        <v>321878</v>
      </c>
      <c r="G28" s="38">
        <f t="shared" si="1"/>
        <v>507984</v>
      </c>
      <c r="H28" s="38">
        <f>SUM(J6:J15)</f>
        <v>289429</v>
      </c>
      <c r="I28" s="38">
        <f>SUM(K6:K15)</f>
        <v>398135</v>
      </c>
      <c r="J28" s="38">
        <f>SUM(L6:L15)</f>
        <v>272727</v>
      </c>
      <c r="K28" s="38">
        <f>SUM(M6:M15)</f>
        <v>411115</v>
      </c>
      <c r="L28" s="39"/>
      <c r="M28" s="39"/>
      <c r="N28" s="39"/>
      <c r="O28" s="39"/>
      <c r="P28" s="38">
        <f>SUM(V6:V15)</f>
        <v>289429</v>
      </c>
      <c r="Q28" s="38">
        <f>SUM(W6:W15)</f>
        <v>425374</v>
      </c>
      <c r="R28" s="38">
        <f>SUM(X6:X15)</f>
        <v>272727</v>
      </c>
      <c r="S28" s="38">
        <f>SUM(Y6:Y15)</f>
        <v>455499</v>
      </c>
      <c r="T28" s="38">
        <f>SUM(AB6:AB15)</f>
        <v>231931</v>
      </c>
      <c r="U28" s="38">
        <f>SUM(AC6:AC15)</f>
        <v>268680</v>
      </c>
      <c r="V28" s="38">
        <f>SUM(AD6:AD15)</f>
        <v>266547</v>
      </c>
      <c r="W28" s="38">
        <f>SUM(AE6:AE15)</f>
        <v>368840</v>
      </c>
      <c r="X28" s="38">
        <f>SUM(AH6:AH15)</f>
        <v>279609</v>
      </c>
      <c r="Y28" s="38">
        <f>SUM(AI6:AI15)</f>
        <v>421691</v>
      </c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ht="15.75" hidden="1" x14ac:dyDescent="0.25">
      <c r="A29" s="40" t="s">
        <v>42</v>
      </c>
      <c r="B29" s="1"/>
      <c r="C29" s="1"/>
      <c r="D29" s="1"/>
      <c r="E29" s="1"/>
      <c r="F29" s="1"/>
      <c r="G29" s="1"/>
      <c r="H29" s="41">
        <f t="shared" ref="H29:J29" si="2">+H28/17</f>
        <v>17025.235294117647</v>
      </c>
      <c r="I29" s="41">
        <f t="shared" si="2"/>
        <v>23419.705882352941</v>
      </c>
      <c r="J29" s="41">
        <f t="shared" si="2"/>
        <v>16042.764705882353</v>
      </c>
      <c r="K29" s="41">
        <f>+K28/19</f>
        <v>21637.63157894737</v>
      </c>
      <c r="L29" s="1"/>
      <c r="M29" s="1"/>
      <c r="N29" s="1"/>
      <c r="O29" s="1"/>
      <c r="P29" s="41">
        <f>+P28/17</f>
        <v>17025.235294117647</v>
      </c>
      <c r="Q29" s="41">
        <f>+Q28/16</f>
        <v>26585.875</v>
      </c>
      <c r="R29" s="41">
        <f>+R28/18</f>
        <v>15151.5</v>
      </c>
      <c r="S29" s="41">
        <f t="shared" ref="S29:Y29" si="3">+S28/14</f>
        <v>32535.642857142859</v>
      </c>
      <c r="T29" s="41">
        <f t="shared" si="3"/>
        <v>16566.5</v>
      </c>
      <c r="U29" s="41">
        <f t="shared" si="3"/>
        <v>19191.428571428572</v>
      </c>
      <c r="V29" s="41">
        <f t="shared" si="3"/>
        <v>19039.071428571428</v>
      </c>
      <c r="W29" s="41">
        <f t="shared" si="3"/>
        <v>26345.714285714286</v>
      </c>
      <c r="X29" s="41">
        <f t="shared" si="3"/>
        <v>19972.071428571428</v>
      </c>
      <c r="Y29" s="41">
        <f t="shared" si="3"/>
        <v>30120.785714285714</v>
      </c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ht="15.75" thickBot="1" x14ac:dyDescent="0.3">
      <c r="A30" s="2"/>
      <c r="B30" s="42"/>
      <c r="C30" s="2"/>
      <c r="D30" s="2"/>
      <c r="E30" s="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ht="23.25" x14ac:dyDescent="0.35">
      <c r="A31" s="43" t="s">
        <v>43</v>
      </c>
      <c r="B31" s="1"/>
      <c r="C31" s="1"/>
      <c r="D31" s="1"/>
      <c r="E31" s="4"/>
      <c r="F31" s="44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x14ac:dyDescent="0.25">
      <c r="A32" s="56" t="s">
        <v>44</v>
      </c>
      <c r="B32" s="1"/>
      <c r="C32" s="1"/>
      <c r="D32" s="1"/>
      <c r="E32" s="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x14ac:dyDescent="0.25">
      <c r="A33" s="45"/>
      <c r="B33" s="1"/>
      <c r="C33" s="1"/>
      <c r="D33" s="1"/>
      <c r="E33" s="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ht="15.75" thickBot="1" x14ac:dyDescent="0.3">
      <c r="A34" s="46"/>
      <c r="B34" s="2"/>
      <c r="C34" s="2"/>
      <c r="D34" s="2"/>
      <c r="E34" s="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x14ac:dyDescent="0.25">
      <c r="A35" s="1"/>
      <c r="B35" s="1"/>
      <c r="C35" s="1"/>
      <c r="D35" s="1"/>
      <c r="E35" s="1"/>
      <c r="F35" s="1"/>
      <c r="G35" s="1"/>
      <c r="H35" s="1"/>
      <c r="I35" s="1"/>
      <c r="J35" s="47" t="s">
        <v>45</v>
      </c>
      <c r="K35" s="48"/>
      <c r="L35" s="48"/>
      <c r="M35" s="48"/>
      <c r="N35" s="49"/>
      <c r="O35" s="49"/>
      <c r="P35" s="50" t="s">
        <v>46</v>
      </c>
      <c r="Q35" s="48"/>
      <c r="R35" s="48"/>
      <c r="S35" s="48"/>
      <c r="T35" s="49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x14ac:dyDescent="0.25">
      <c r="A36" s="1"/>
      <c r="B36" s="1"/>
      <c r="C36" s="1"/>
      <c r="D36" s="1"/>
      <c r="E36" s="1"/>
      <c r="F36" s="1"/>
      <c r="G36" s="1"/>
      <c r="H36" s="1"/>
      <c r="I36" s="1"/>
      <c r="J36" s="48" t="s">
        <v>47</v>
      </c>
      <c r="K36" s="48"/>
      <c r="L36" s="48"/>
      <c r="M36" s="48"/>
      <c r="N36" s="49"/>
      <c r="O36" s="49"/>
      <c r="P36" s="48" t="s">
        <v>48</v>
      </c>
      <c r="Q36" s="48"/>
      <c r="R36" s="48"/>
      <c r="S36" s="48"/>
      <c r="T36" s="49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ht="15.75" x14ac:dyDescent="0.25">
      <c r="A37" s="1"/>
      <c r="B37" s="1"/>
      <c r="C37" s="1"/>
      <c r="D37" s="1"/>
      <c r="E37" s="1"/>
      <c r="F37" s="1"/>
      <c r="G37" s="1"/>
      <c r="H37" s="1"/>
      <c r="I37" s="1"/>
      <c r="J37" s="51"/>
      <c r="K37" s="48"/>
      <c r="L37" s="48"/>
      <c r="M37" s="48"/>
      <c r="N37" s="49"/>
      <c r="O37" s="49"/>
      <c r="P37" s="48" t="s">
        <v>49</v>
      </c>
      <c r="Q37" s="48"/>
      <c r="R37" s="48"/>
      <c r="S37" s="48"/>
      <c r="T37" s="49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ht="15.75" x14ac:dyDescent="0.25">
      <c r="A38" s="1"/>
      <c r="B38" s="1"/>
      <c r="C38" s="1"/>
      <c r="D38" s="1"/>
      <c r="E38" s="1"/>
      <c r="F38" s="1"/>
      <c r="G38" s="1"/>
      <c r="H38" s="1"/>
      <c r="I38" s="1"/>
      <c r="J38" s="52" t="s">
        <v>50</v>
      </c>
      <c r="K38" s="48"/>
      <c r="L38" s="48"/>
      <c r="M38" s="48"/>
      <c r="N38" s="49"/>
      <c r="O38" s="49"/>
      <c r="P38" s="48" t="s">
        <v>51</v>
      </c>
      <c r="Q38" s="48"/>
      <c r="R38" s="48"/>
      <c r="S38" s="48"/>
      <c r="T38" s="49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ht="15.75" x14ac:dyDescent="0.25">
      <c r="A39" s="1"/>
      <c r="B39" s="1"/>
      <c r="C39" s="1"/>
      <c r="D39" s="1"/>
      <c r="E39" s="1"/>
      <c r="F39" s="1"/>
      <c r="G39" s="1"/>
      <c r="H39" s="1"/>
      <c r="I39" s="1"/>
      <c r="J39" s="53" t="s">
        <v>52</v>
      </c>
      <c r="K39" s="48"/>
      <c r="L39" s="48"/>
      <c r="M39" s="48"/>
      <c r="N39" s="49"/>
      <c r="O39" s="49"/>
      <c r="P39" s="48" t="s">
        <v>53</v>
      </c>
      <c r="Q39" s="48"/>
      <c r="R39" s="48"/>
      <c r="S39" s="48"/>
      <c r="T39" s="49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ht="15.75" x14ac:dyDescent="0.25">
      <c r="A40" s="1"/>
      <c r="B40" s="1"/>
      <c r="C40" s="1"/>
      <c r="D40" s="1"/>
      <c r="E40" s="1"/>
      <c r="F40" s="1"/>
      <c r="G40" s="1"/>
      <c r="H40" s="1"/>
      <c r="I40" s="1"/>
      <c r="J40" s="52" t="s">
        <v>54</v>
      </c>
      <c r="K40" s="48"/>
      <c r="L40" s="48"/>
      <c r="M40" s="48"/>
      <c r="N40" s="49"/>
      <c r="O40" s="49"/>
      <c r="P40" s="48" t="s">
        <v>55</v>
      </c>
      <c r="Q40" s="48"/>
      <c r="R40" s="48"/>
      <c r="S40" s="48"/>
      <c r="T40" s="49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ht="15.75" x14ac:dyDescent="0.25">
      <c r="A41" s="1"/>
      <c r="B41" s="1"/>
      <c r="C41" s="1"/>
      <c r="D41" s="1"/>
      <c r="E41" s="1"/>
      <c r="F41" s="1"/>
      <c r="G41" s="1"/>
      <c r="H41" s="1"/>
      <c r="I41" s="1"/>
      <c r="J41" s="53" t="s">
        <v>56</v>
      </c>
      <c r="K41" s="48"/>
      <c r="L41" s="48"/>
      <c r="M41" s="48"/>
      <c r="N41" s="49"/>
      <c r="O41" s="49"/>
      <c r="P41" s="48" t="s">
        <v>57</v>
      </c>
      <c r="Q41" s="48"/>
      <c r="R41" s="48"/>
      <c r="S41" s="48"/>
      <c r="T41" s="49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ht="15.75" x14ac:dyDescent="0.25">
      <c r="A42" s="1"/>
      <c r="B42" s="1"/>
      <c r="C42" s="1"/>
      <c r="D42" s="1"/>
      <c r="E42" s="1"/>
      <c r="F42" s="1"/>
      <c r="G42" s="1"/>
      <c r="H42" s="1"/>
      <c r="I42" s="1"/>
      <c r="J42" s="53" t="s">
        <v>58</v>
      </c>
      <c r="K42" s="48"/>
      <c r="L42" s="48"/>
      <c r="M42" s="48"/>
      <c r="N42" s="49"/>
      <c r="O42" s="49"/>
      <c r="P42" s="48" t="s">
        <v>59</v>
      </c>
      <c r="Q42" s="48"/>
      <c r="R42" s="48"/>
      <c r="S42" s="48"/>
      <c r="T42" s="49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x14ac:dyDescent="0.25">
      <c r="A43" s="1"/>
      <c r="B43" s="1"/>
      <c r="C43" s="1"/>
      <c r="D43" s="1"/>
      <c r="E43" s="1"/>
      <c r="F43" s="1"/>
      <c r="G43" s="1"/>
      <c r="H43" s="1"/>
      <c r="I43" s="1"/>
      <c r="J43" s="48" t="s">
        <v>60</v>
      </c>
      <c r="K43" s="48"/>
      <c r="L43" s="48"/>
      <c r="M43" s="48"/>
      <c r="N43" s="49"/>
      <c r="O43" s="49"/>
      <c r="P43" s="48" t="s">
        <v>61</v>
      </c>
      <c r="Q43" s="48"/>
      <c r="R43" s="48"/>
      <c r="S43" s="48"/>
      <c r="T43" s="49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x14ac:dyDescent="0.25">
      <c r="A44" s="1"/>
      <c r="B44" s="1"/>
      <c r="C44" s="1"/>
      <c r="D44" s="1"/>
      <c r="E44" s="1"/>
      <c r="F44" s="1"/>
      <c r="G44" s="1"/>
      <c r="H44" s="1"/>
      <c r="I44" s="1"/>
      <c r="J44" s="48" t="s">
        <v>62</v>
      </c>
      <c r="K44" s="48"/>
      <c r="L44" s="48"/>
      <c r="M44" s="48"/>
      <c r="N44" s="49"/>
      <c r="O44" s="49"/>
      <c r="P44" s="48" t="s">
        <v>63</v>
      </c>
      <c r="Q44" s="48"/>
      <c r="R44" s="48"/>
      <c r="S44" s="48"/>
      <c r="T44" s="49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x14ac:dyDescent="0.25">
      <c r="A45" s="1"/>
      <c r="B45" s="1"/>
      <c r="C45" s="1"/>
      <c r="D45" s="1"/>
      <c r="E45" s="1"/>
      <c r="F45" s="1"/>
      <c r="G45" s="1"/>
      <c r="H45" s="1"/>
      <c r="I45" s="1"/>
      <c r="J45" s="48" t="s">
        <v>64</v>
      </c>
      <c r="K45" s="48"/>
      <c r="L45" s="48"/>
      <c r="M45" s="48"/>
      <c r="N45" s="49"/>
      <c r="O45" s="49"/>
      <c r="P45" s="48" t="s">
        <v>65</v>
      </c>
      <c r="Q45" s="48"/>
      <c r="R45" s="48"/>
      <c r="S45" s="48"/>
      <c r="T45" s="49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x14ac:dyDescent="0.25">
      <c r="A46" s="1"/>
      <c r="B46" s="1"/>
      <c r="C46" s="1"/>
      <c r="D46" s="1"/>
      <c r="E46" s="1"/>
      <c r="F46" s="1"/>
      <c r="G46" s="1"/>
      <c r="H46" s="1"/>
      <c r="I46" s="1"/>
      <c r="J46" s="48" t="s">
        <v>66</v>
      </c>
      <c r="K46" s="48"/>
      <c r="L46" s="48"/>
      <c r="M46" s="48"/>
      <c r="N46" s="49"/>
      <c r="O46" s="49"/>
      <c r="P46" s="48" t="s">
        <v>67</v>
      </c>
      <c r="Q46" s="48"/>
      <c r="R46" s="48"/>
      <c r="S46" s="48"/>
      <c r="T46" s="49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x14ac:dyDescent="0.25">
      <c r="A47" s="1"/>
      <c r="B47" s="1"/>
      <c r="C47" s="1"/>
      <c r="D47" s="1"/>
      <c r="E47" s="1"/>
      <c r="F47" s="1"/>
      <c r="G47" s="1"/>
      <c r="H47" s="1"/>
      <c r="I47" s="1"/>
      <c r="J47" s="48" t="s">
        <v>68</v>
      </c>
      <c r="K47" s="48"/>
      <c r="L47" s="48"/>
      <c r="M47" s="48"/>
      <c r="N47" s="49"/>
      <c r="O47" s="49"/>
      <c r="P47" s="48" t="s">
        <v>69</v>
      </c>
      <c r="Q47" s="48"/>
      <c r="R47" s="48"/>
      <c r="S47" s="48"/>
      <c r="T47" s="49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x14ac:dyDescent="0.25">
      <c r="A48" s="1"/>
      <c r="B48" s="1"/>
      <c r="C48" s="1"/>
      <c r="D48" s="1"/>
      <c r="E48" s="1"/>
      <c r="F48" s="1"/>
      <c r="G48" s="1"/>
      <c r="H48" s="1"/>
      <c r="I48" s="1"/>
      <c r="J48" s="48" t="s">
        <v>70</v>
      </c>
      <c r="K48" s="48"/>
      <c r="L48" s="48"/>
      <c r="M48" s="48"/>
      <c r="N48" s="49"/>
      <c r="O48" s="49"/>
      <c r="P48" s="49"/>
      <c r="Q48" s="49"/>
      <c r="R48" s="49"/>
      <c r="S48" s="49"/>
      <c r="T48" s="49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x14ac:dyDescent="0.25">
      <c r="A49" s="1"/>
      <c r="B49" s="1"/>
      <c r="C49" s="1"/>
      <c r="D49" s="1"/>
      <c r="E49" s="1"/>
      <c r="F49" s="1"/>
      <c r="G49" s="1"/>
      <c r="H49" s="1"/>
      <c r="I49" s="1"/>
      <c r="J49" s="48" t="s">
        <v>71</v>
      </c>
      <c r="K49" s="48"/>
      <c r="L49" s="48"/>
      <c r="M49" s="48"/>
      <c r="N49" s="49"/>
      <c r="O49" s="49"/>
      <c r="P49" s="49"/>
      <c r="Q49" s="49"/>
      <c r="R49" s="49"/>
      <c r="S49" s="49"/>
      <c r="T49" s="49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x14ac:dyDescent="0.25">
      <c r="A50" s="1"/>
      <c r="B50" s="1"/>
      <c r="C50" s="1"/>
      <c r="D50" s="1"/>
      <c r="E50" s="1"/>
      <c r="F50" s="1"/>
      <c r="G50" s="1"/>
      <c r="H50" s="1"/>
      <c r="I50" s="1"/>
      <c r="J50" s="48" t="s">
        <v>72</v>
      </c>
      <c r="K50" s="48"/>
      <c r="L50" s="48"/>
      <c r="M50" s="48"/>
      <c r="N50" s="49"/>
      <c r="O50" s="49"/>
      <c r="P50" s="49"/>
      <c r="Q50" s="49"/>
      <c r="R50" s="49"/>
      <c r="S50" s="49"/>
      <c r="T50" s="49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x14ac:dyDescent="0.25">
      <c r="A51" s="1"/>
      <c r="B51" s="1"/>
      <c r="C51" s="1"/>
      <c r="D51" s="1"/>
      <c r="E51" s="1"/>
      <c r="F51" s="1"/>
      <c r="G51" s="1"/>
      <c r="H51" s="1"/>
      <c r="I51" s="1"/>
      <c r="J51" s="48"/>
      <c r="K51" s="48"/>
      <c r="L51" s="48"/>
      <c r="M51" s="48"/>
      <c r="N51" s="49"/>
      <c r="O51" s="49"/>
      <c r="P51" s="49"/>
      <c r="Q51" s="49"/>
      <c r="R51" s="49"/>
      <c r="S51" s="49"/>
      <c r="T51" s="49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x14ac:dyDescent="0.25">
      <c r="A52" s="1"/>
      <c r="B52" s="1"/>
      <c r="C52" s="1"/>
      <c r="D52" s="1"/>
      <c r="E52" s="1"/>
      <c r="F52" s="1"/>
      <c r="G52" s="1"/>
      <c r="H52" s="1"/>
      <c r="I52" s="1"/>
      <c r="J52" s="54" t="s">
        <v>73</v>
      </c>
      <c r="K52" s="48"/>
      <c r="L52" s="48"/>
      <c r="M52" s="48"/>
      <c r="N52" s="49"/>
      <c r="O52" s="49"/>
      <c r="P52" s="54" t="s">
        <v>74</v>
      </c>
      <c r="Q52" s="48"/>
      <c r="R52" s="48"/>
      <c r="S52" s="48"/>
      <c r="T52" s="49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 x14ac:dyDescent="0.25">
      <c r="A53" s="1"/>
      <c r="B53" s="1"/>
      <c r="C53" s="1"/>
      <c r="D53" s="1"/>
      <c r="E53" s="1"/>
      <c r="F53" s="1"/>
      <c r="G53" s="1"/>
      <c r="H53" s="1"/>
      <c r="I53" s="1"/>
      <c r="J53" s="55" t="s">
        <v>75</v>
      </c>
      <c r="K53" s="55"/>
      <c r="L53" s="55"/>
      <c r="M53" s="55"/>
      <c r="N53" s="49"/>
      <c r="O53" s="49"/>
      <c r="P53" s="48" t="s">
        <v>76</v>
      </c>
      <c r="Q53" s="48"/>
      <c r="R53" s="48"/>
      <c r="S53" s="48"/>
      <c r="T53" s="49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 x14ac:dyDescent="0.25">
      <c r="A54" s="1"/>
      <c r="B54" s="1"/>
      <c r="C54" s="1"/>
      <c r="D54" s="1"/>
      <c r="E54" s="1"/>
      <c r="F54" s="1"/>
      <c r="G54" s="1"/>
      <c r="H54" s="1"/>
      <c r="I54" s="1"/>
      <c r="J54" s="55" t="s">
        <v>77</v>
      </c>
      <c r="K54" s="55"/>
      <c r="L54" s="55"/>
      <c r="M54" s="55"/>
      <c r="N54" s="49"/>
      <c r="O54" s="49"/>
      <c r="P54" s="48" t="s">
        <v>78</v>
      </c>
      <c r="Q54" s="48"/>
      <c r="R54" s="48"/>
      <c r="S54" s="48"/>
      <c r="T54" s="49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 x14ac:dyDescent="0.25">
      <c r="A55" s="1"/>
      <c r="B55" s="1"/>
      <c r="C55" s="1"/>
      <c r="D55" s="1"/>
      <c r="E55" s="1"/>
      <c r="F55" s="1"/>
      <c r="G55" s="1"/>
      <c r="H55" s="1"/>
      <c r="I55" s="1"/>
      <c r="J55" s="55" t="s">
        <v>79</v>
      </c>
      <c r="K55" s="55"/>
      <c r="L55" s="55"/>
      <c r="M55" s="55"/>
      <c r="N55" s="49"/>
      <c r="O55" s="49"/>
      <c r="P55" s="48" t="s">
        <v>80</v>
      </c>
      <c r="Q55" s="48"/>
      <c r="R55" s="48"/>
      <c r="S55" s="48"/>
      <c r="T55" s="49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 x14ac:dyDescent="0.25">
      <c r="A56" s="1"/>
      <c r="B56" s="1"/>
      <c r="C56" s="1"/>
      <c r="D56" s="1"/>
      <c r="E56" s="1"/>
      <c r="F56" s="1"/>
      <c r="G56" s="1"/>
      <c r="H56" s="1"/>
      <c r="I56" s="1"/>
      <c r="J56" s="55" t="s">
        <v>81</v>
      </c>
      <c r="K56" s="55"/>
      <c r="L56" s="55"/>
      <c r="M56" s="55"/>
      <c r="N56" s="49"/>
      <c r="O56" s="49"/>
      <c r="P56" s="48" t="s">
        <v>82</v>
      </c>
      <c r="Q56" s="48"/>
      <c r="R56" s="48"/>
      <c r="S56" s="48"/>
      <c r="T56" s="49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 x14ac:dyDescent="0.25">
      <c r="A57" s="1"/>
      <c r="B57" s="1"/>
      <c r="C57" s="1"/>
      <c r="D57" s="1"/>
      <c r="E57" s="1"/>
      <c r="F57" s="1"/>
      <c r="G57" s="1"/>
      <c r="H57" s="1"/>
      <c r="I57" s="1"/>
      <c r="J57" s="55" t="s">
        <v>83</v>
      </c>
      <c r="K57" s="55"/>
      <c r="L57" s="55"/>
      <c r="M57" s="55"/>
      <c r="N57" s="49"/>
      <c r="O57" s="49"/>
      <c r="P57" s="48" t="s">
        <v>84</v>
      </c>
      <c r="Q57" s="48"/>
      <c r="R57" s="48"/>
      <c r="S57" s="48"/>
      <c r="T57" s="49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x14ac:dyDescent="0.25">
      <c r="A58" s="1"/>
      <c r="B58" s="1"/>
      <c r="C58" s="1"/>
      <c r="D58" s="1"/>
      <c r="E58" s="1"/>
      <c r="F58" s="1"/>
      <c r="G58" s="1"/>
      <c r="H58" s="1"/>
      <c r="I58" s="1"/>
      <c r="J58" s="55" t="s">
        <v>56</v>
      </c>
      <c r="K58" s="55"/>
      <c r="L58" s="55"/>
      <c r="M58" s="55"/>
      <c r="N58" s="49"/>
      <c r="O58" s="49"/>
      <c r="P58" s="48" t="s">
        <v>85</v>
      </c>
      <c r="Q58" s="48"/>
      <c r="R58" s="48"/>
      <c r="S58" s="48"/>
      <c r="T58" s="49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 x14ac:dyDescent="0.25">
      <c r="A59" s="1"/>
      <c r="B59" s="1"/>
      <c r="C59" s="1"/>
      <c r="D59" s="1"/>
      <c r="E59" s="1"/>
      <c r="F59" s="1"/>
      <c r="G59" s="1"/>
      <c r="H59" s="1"/>
      <c r="I59" s="1"/>
      <c r="J59" s="48" t="s">
        <v>86</v>
      </c>
      <c r="K59" s="48"/>
      <c r="L59" s="48"/>
      <c r="M59" s="48"/>
      <c r="N59" s="49"/>
      <c r="O59" s="49"/>
      <c r="P59" s="48" t="s">
        <v>65</v>
      </c>
      <c r="Q59" s="48"/>
      <c r="R59" s="48"/>
      <c r="S59" s="48"/>
      <c r="T59" s="49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 x14ac:dyDescent="0.25">
      <c r="A60" s="1"/>
      <c r="B60" s="1"/>
      <c r="C60" s="1"/>
      <c r="D60" s="1"/>
      <c r="E60" s="1"/>
      <c r="F60" s="1"/>
      <c r="G60" s="1"/>
      <c r="H60" s="1"/>
      <c r="I60" s="1"/>
      <c r="J60" s="48" t="s">
        <v>60</v>
      </c>
      <c r="K60" s="48"/>
      <c r="L60" s="48"/>
      <c r="M60" s="48"/>
      <c r="N60" s="49"/>
      <c r="O60" s="49"/>
      <c r="P60" s="49"/>
      <c r="Q60" s="49"/>
      <c r="R60" s="49"/>
      <c r="S60" s="49"/>
      <c r="T60" s="49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 x14ac:dyDescent="0.25">
      <c r="A61" s="1"/>
      <c r="B61" s="1"/>
      <c r="C61" s="1"/>
      <c r="D61" s="1"/>
      <c r="E61" s="1"/>
      <c r="F61" s="1"/>
      <c r="G61" s="1"/>
      <c r="H61" s="1"/>
      <c r="I61" s="1"/>
      <c r="J61" s="48" t="s">
        <v>87</v>
      </c>
      <c r="K61" s="48"/>
      <c r="L61" s="48"/>
      <c r="M61" s="48"/>
      <c r="N61" s="49"/>
      <c r="O61" s="49"/>
      <c r="P61" s="49"/>
      <c r="Q61" s="49"/>
      <c r="R61" s="49"/>
      <c r="S61" s="49"/>
      <c r="T61" s="49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 x14ac:dyDescent="0.25">
      <c r="A62" s="1"/>
      <c r="B62" s="1"/>
      <c r="C62" s="1"/>
      <c r="D62" s="1"/>
      <c r="E62" s="1"/>
      <c r="F62" s="1"/>
      <c r="G62" s="1"/>
      <c r="H62" s="1"/>
      <c r="I62" s="1"/>
      <c r="J62" s="48" t="s">
        <v>88</v>
      </c>
      <c r="K62" s="48"/>
      <c r="L62" s="48"/>
      <c r="M62" s="48"/>
      <c r="N62" s="49"/>
      <c r="O62" s="49"/>
      <c r="P62" s="49"/>
      <c r="Q62" s="49"/>
      <c r="R62" s="49"/>
      <c r="S62" s="49"/>
      <c r="T62" s="49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5" x14ac:dyDescent="0.25">
      <c r="A63" s="1"/>
      <c r="B63" s="1"/>
      <c r="C63" s="1"/>
      <c r="D63" s="1"/>
      <c r="E63" s="1"/>
      <c r="F63" s="1"/>
      <c r="G63" s="1"/>
      <c r="H63" s="1"/>
      <c r="I63" s="1"/>
      <c r="J63" s="48" t="s">
        <v>89</v>
      </c>
      <c r="K63" s="48"/>
      <c r="L63" s="48"/>
      <c r="M63" s="48"/>
      <c r="N63" s="49"/>
      <c r="O63" s="49"/>
      <c r="P63" s="49"/>
      <c r="Q63" s="49"/>
      <c r="R63" s="49"/>
      <c r="S63" s="49"/>
      <c r="T63" s="49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 x14ac:dyDescent="0.25">
      <c r="A64" s="1"/>
      <c r="B64" s="1"/>
      <c r="C64" s="1"/>
      <c r="D64" s="1"/>
      <c r="E64" s="1"/>
      <c r="F64" s="1"/>
      <c r="G64" s="1"/>
      <c r="H64" s="1"/>
      <c r="I64" s="1"/>
      <c r="J64" s="48" t="s">
        <v>68</v>
      </c>
      <c r="K64" s="48"/>
      <c r="L64" s="48"/>
      <c r="M64" s="48"/>
      <c r="N64" s="49"/>
      <c r="O64" s="49"/>
      <c r="P64" s="49"/>
      <c r="Q64" s="49"/>
      <c r="R64" s="49"/>
      <c r="S64" s="49"/>
      <c r="T64" s="49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 x14ac:dyDescent="0.25">
      <c r="A65" s="1"/>
      <c r="B65" s="1"/>
      <c r="C65" s="1"/>
      <c r="D65" s="1"/>
      <c r="E65" s="1"/>
      <c r="F65" s="1"/>
      <c r="G65" s="1"/>
      <c r="H65" s="1"/>
      <c r="I65" s="1"/>
      <c r="J65" s="48" t="s">
        <v>90</v>
      </c>
      <c r="K65" s="48"/>
      <c r="L65" s="48"/>
      <c r="M65" s="48"/>
      <c r="N65" s="49"/>
      <c r="O65" s="49"/>
      <c r="P65" s="49"/>
      <c r="Q65" s="49"/>
      <c r="R65" s="49"/>
      <c r="S65" s="49"/>
      <c r="T65" s="49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x14ac:dyDescent="0.25">
      <c r="A66" s="1"/>
      <c r="B66" s="1"/>
      <c r="C66" s="1"/>
      <c r="D66" s="1"/>
      <c r="E66" s="1"/>
      <c r="F66" s="1"/>
      <c r="G66" s="1"/>
      <c r="H66" s="1"/>
      <c r="I66" s="1"/>
      <c r="J66" s="48" t="s">
        <v>91</v>
      </c>
      <c r="K66" s="48"/>
      <c r="L66" s="48"/>
      <c r="M66" s="48"/>
      <c r="N66" s="49"/>
      <c r="O66" s="49"/>
      <c r="P66" s="49"/>
      <c r="Q66" s="49"/>
      <c r="R66" s="49"/>
      <c r="S66" s="49"/>
      <c r="T66" s="49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 x14ac:dyDescent="0.25">
      <c r="A67" s="1"/>
      <c r="B67" s="1"/>
      <c r="C67" s="1"/>
      <c r="D67" s="1"/>
      <c r="E67" s="1"/>
      <c r="F67" s="1"/>
      <c r="G67" s="1"/>
      <c r="H67" s="1"/>
      <c r="I67" s="1"/>
      <c r="J67" s="48" t="s">
        <v>92</v>
      </c>
      <c r="K67" s="48"/>
      <c r="L67" s="48"/>
      <c r="M67" s="48"/>
      <c r="N67" s="49"/>
      <c r="O67" s="49"/>
      <c r="P67" s="49"/>
      <c r="Q67" s="49"/>
      <c r="R67" s="49"/>
      <c r="S67" s="49"/>
      <c r="T67" s="49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 x14ac:dyDescent="0.25">
      <c r="A68" s="1"/>
      <c r="B68" s="1"/>
      <c r="C68" s="1"/>
      <c r="D68" s="1"/>
      <c r="E68" s="1"/>
      <c r="F68" s="1"/>
      <c r="G68" s="1"/>
      <c r="H68" s="1"/>
      <c r="I68" s="1"/>
      <c r="J68" s="48" t="s">
        <v>93</v>
      </c>
      <c r="K68" s="48"/>
      <c r="L68" s="48"/>
      <c r="M68" s="48"/>
      <c r="N68" s="49"/>
      <c r="O68" s="49"/>
      <c r="P68" s="49"/>
      <c r="Q68" s="49"/>
      <c r="R68" s="49"/>
      <c r="S68" s="49"/>
      <c r="T68" s="49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 x14ac:dyDescent="0.25">
      <c r="A69" s="1"/>
      <c r="B69" s="1"/>
      <c r="C69" s="1"/>
      <c r="D69" s="1"/>
      <c r="E69" s="1"/>
      <c r="F69" s="1"/>
      <c r="G69" s="1"/>
      <c r="H69" s="1"/>
      <c r="I69" s="1"/>
      <c r="J69" s="48" t="s">
        <v>94</v>
      </c>
      <c r="K69" s="48"/>
      <c r="L69" s="48"/>
      <c r="M69" s="48"/>
      <c r="N69" s="49"/>
      <c r="O69" s="49"/>
      <c r="P69" s="49"/>
      <c r="Q69" s="49"/>
      <c r="R69" s="49"/>
      <c r="S69" s="49"/>
      <c r="T69" s="49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 x14ac:dyDescent="0.25">
      <c r="A70" s="1"/>
      <c r="B70" s="1"/>
      <c r="C70" s="1"/>
      <c r="D70" s="1"/>
      <c r="E70" s="1"/>
      <c r="F70" s="1"/>
      <c r="G70" s="1"/>
      <c r="H70" s="1"/>
      <c r="I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 x14ac:dyDescent="0.25">
      <c r="A71" s="1"/>
      <c r="B71" s="1"/>
      <c r="C71" s="1"/>
      <c r="D71" s="1"/>
      <c r="E71" s="1"/>
      <c r="F71" s="1"/>
      <c r="G71" s="1"/>
      <c r="H71" s="1"/>
      <c r="I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1:35" x14ac:dyDescent="0.25">
      <c r="A72" s="1"/>
      <c r="B72" s="1"/>
      <c r="C72" s="1"/>
      <c r="D72" s="1"/>
      <c r="E72" s="1"/>
      <c r="F72" s="1"/>
      <c r="G72" s="1"/>
      <c r="H72" s="1"/>
      <c r="I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1:35" x14ac:dyDescent="0.25">
      <c r="A73" s="1"/>
      <c r="B73" s="1"/>
      <c r="C73" s="1"/>
      <c r="D73" s="1"/>
      <c r="E73" s="1"/>
      <c r="F73" s="1"/>
      <c r="G73" s="1"/>
      <c r="H73" s="1"/>
      <c r="I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1:35" x14ac:dyDescent="0.25">
      <c r="A74" s="1"/>
      <c r="B74" s="1"/>
      <c r="C74" s="1"/>
      <c r="D74" s="1"/>
      <c r="E74" s="1"/>
      <c r="F74" s="1"/>
      <c r="G74" s="1"/>
      <c r="H74" s="1"/>
      <c r="I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35" x14ac:dyDescent="0.25">
      <c r="A75" s="1"/>
      <c r="B75" s="1"/>
      <c r="C75" s="1"/>
      <c r="D75" s="1"/>
      <c r="E75" s="1"/>
      <c r="F75" s="1"/>
      <c r="G75" s="1"/>
      <c r="H75" s="1"/>
      <c r="I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 x14ac:dyDescent="0.25">
      <c r="A76" s="1"/>
      <c r="B76" s="1"/>
      <c r="C76" s="1"/>
      <c r="D76" s="1"/>
      <c r="E76" s="1"/>
      <c r="F76" s="1"/>
      <c r="G76" s="1"/>
      <c r="H76" s="1"/>
      <c r="I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35" x14ac:dyDescent="0.25">
      <c r="A77" s="1"/>
      <c r="B77" s="1"/>
      <c r="C77" s="1"/>
      <c r="D77" s="1"/>
      <c r="E77" s="1"/>
      <c r="F77" s="1"/>
      <c r="G77" s="1"/>
      <c r="H77" s="1"/>
      <c r="I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35" x14ac:dyDescent="0.25">
      <c r="A78" s="1"/>
      <c r="B78" s="1"/>
      <c r="C78" s="1"/>
      <c r="D78" s="1"/>
      <c r="E78" s="1"/>
      <c r="F78" s="1"/>
      <c r="G78" s="1"/>
      <c r="H78" s="1"/>
      <c r="I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5" x14ac:dyDescent="0.25">
      <c r="A79" s="1"/>
      <c r="B79" s="1"/>
      <c r="C79" s="1"/>
      <c r="D79" s="1"/>
      <c r="E79" s="1"/>
      <c r="F79" s="1"/>
      <c r="G79" s="1"/>
      <c r="H79" s="1"/>
      <c r="I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 x14ac:dyDescent="0.25">
      <c r="A80" s="1"/>
      <c r="B80" s="1"/>
      <c r="C80" s="1"/>
      <c r="D80" s="1"/>
      <c r="E80" s="1"/>
      <c r="F80" s="1"/>
      <c r="G80" s="1"/>
      <c r="H80" s="1"/>
      <c r="I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1:35" x14ac:dyDescent="0.25">
      <c r="A81" s="1"/>
      <c r="B81" s="1"/>
      <c r="C81" s="1"/>
      <c r="D81" s="1"/>
      <c r="E81" s="1"/>
      <c r="F81" s="1"/>
      <c r="G81" s="1"/>
      <c r="H81" s="1"/>
      <c r="I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1:35" x14ac:dyDescent="0.25">
      <c r="A82" s="1"/>
      <c r="B82" s="1"/>
      <c r="C82" s="1"/>
      <c r="D82" s="1"/>
      <c r="E82" s="1"/>
      <c r="F82" s="1"/>
      <c r="G82" s="1"/>
      <c r="H82" s="1"/>
      <c r="I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35" x14ac:dyDescent="0.25">
      <c r="A83" s="1"/>
      <c r="B83" s="1"/>
      <c r="C83" s="1"/>
      <c r="D83" s="1"/>
      <c r="E83" s="1"/>
      <c r="F83" s="1"/>
      <c r="G83" s="1"/>
      <c r="H83" s="1"/>
      <c r="I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:35" x14ac:dyDescent="0.25">
      <c r="A84" s="1"/>
      <c r="B84" s="1"/>
      <c r="C84" s="1"/>
      <c r="D84" s="1"/>
      <c r="E84" s="1"/>
      <c r="F84" s="1"/>
      <c r="G84" s="1"/>
      <c r="H84" s="1"/>
      <c r="I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:35" x14ac:dyDescent="0.25">
      <c r="A85" s="1"/>
      <c r="B85" s="1"/>
      <c r="C85" s="1"/>
      <c r="D85" s="1"/>
      <c r="E85" s="1"/>
      <c r="F85" s="1"/>
      <c r="G85" s="1"/>
      <c r="H85" s="1"/>
      <c r="I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:35" x14ac:dyDescent="0.25">
      <c r="A86" s="1"/>
      <c r="B86" s="1"/>
      <c r="C86" s="1"/>
      <c r="D86" s="1"/>
      <c r="E86" s="1"/>
      <c r="F86" s="1"/>
      <c r="G86" s="1"/>
      <c r="H86" s="1"/>
      <c r="I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:35" x14ac:dyDescent="0.25">
      <c r="A87" s="1"/>
      <c r="B87" s="1"/>
      <c r="C87" s="1"/>
      <c r="D87" s="1"/>
      <c r="E87" s="1"/>
      <c r="F87" s="1"/>
      <c r="G87" s="1"/>
      <c r="H87" s="1"/>
      <c r="I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:35" x14ac:dyDescent="0.25">
      <c r="A88" s="1"/>
      <c r="B88" s="1"/>
      <c r="C88" s="1"/>
      <c r="D88" s="1"/>
      <c r="E88" s="1"/>
      <c r="F88" s="1"/>
      <c r="G88" s="1"/>
      <c r="H88" s="1"/>
      <c r="I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:35" x14ac:dyDescent="0.25">
      <c r="A89" s="1"/>
      <c r="B89" s="1"/>
      <c r="C89" s="1"/>
      <c r="D89" s="1"/>
      <c r="E89" s="1"/>
      <c r="F89" s="1"/>
      <c r="G89" s="1"/>
      <c r="H89" s="1"/>
      <c r="I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35" x14ac:dyDescent="0.25">
      <c r="A90" s="1"/>
      <c r="B90" s="1"/>
      <c r="C90" s="1"/>
      <c r="D90" s="1"/>
      <c r="E90" s="1"/>
      <c r="F90" s="1"/>
      <c r="G90" s="1"/>
      <c r="H90" s="1"/>
      <c r="I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35" x14ac:dyDescent="0.25">
      <c r="A91" s="1"/>
      <c r="B91" s="1"/>
      <c r="C91" s="1"/>
      <c r="D91" s="1"/>
      <c r="E91" s="1"/>
      <c r="F91" s="1"/>
      <c r="G91" s="1"/>
      <c r="H91" s="1"/>
      <c r="I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 x14ac:dyDescent="0.25">
      <c r="A92" s="1"/>
      <c r="B92" s="1"/>
      <c r="C92" s="1"/>
      <c r="D92" s="1"/>
      <c r="E92" s="1"/>
      <c r="F92" s="1"/>
      <c r="G92" s="1"/>
      <c r="H92" s="1"/>
      <c r="I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:35" x14ac:dyDescent="0.25">
      <c r="A93" s="1"/>
      <c r="B93" s="1"/>
      <c r="C93" s="1"/>
      <c r="D93" s="1"/>
      <c r="E93" s="1"/>
      <c r="F93" s="1"/>
      <c r="G93" s="1"/>
      <c r="H93" s="1"/>
      <c r="I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1:3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:3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:3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1:3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1:3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1:3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1:3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1:3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1:3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1:3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1:3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1:3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1:3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:3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1:3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1:3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1:3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1:3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1:3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1:3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spans="1:3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spans="1:3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spans="1:3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spans="1:3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spans="1:3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1:3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1:3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1:3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spans="1:3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1:3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spans="1:3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spans="1:3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spans="1:3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 spans="1:3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spans="1:3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 spans="1:3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1:3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spans="1:3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1:3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spans="1:3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1:3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1:3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spans="1:3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1:3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1:3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1:3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1:3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1:3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1:3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1:3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1:3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1:3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1:3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1:3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1:3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1:3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1:3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1:3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1:3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1:3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1:3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1:3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1:3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1:3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1:3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1:3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1:3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1:3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1:3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1:3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1:3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1:3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1:3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1:3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1:3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1:3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1:3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1:3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1:3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1:3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1:3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1:3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1:3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1:3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1:3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1:3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1:3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1:3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1:3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1:3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1:3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1:3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1:3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1:3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1:3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1:3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1:3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1:3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1:3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1:3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1:3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1:3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1:3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1:3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1:3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1:3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1:3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1:3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1:3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1:3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1:3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1:3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1:3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1:3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1:3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1:3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1:3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1:3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1:3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1:3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1:3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1:3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1:3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1:3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1:3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1:3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1:3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1:3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1:3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1:3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1:3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1:3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1:3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1:3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1:3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1:3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1:3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1:3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1:3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1:3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1:3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1:3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1:3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1:3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1:3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1:3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1:3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1:3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1:3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1:3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1:3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1:3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1:3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1:3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1:3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1:3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1:3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1:3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1:3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1:3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1:3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1:3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1:3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1:3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1:3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1:3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1:3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1:3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1:3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1:3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spans="1:3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spans="1:3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spans="1:3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spans="1:3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spans="1:3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spans="1:3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 spans="1:3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</row>
    <row r="287" spans="1:3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</row>
    <row r="288" spans="1:3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</row>
    <row r="289" spans="1:3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</row>
    <row r="290" spans="1:3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</row>
    <row r="291" spans="1:3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</row>
    <row r="292" spans="1:3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</row>
    <row r="293" spans="1:3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</row>
    <row r="294" spans="1:3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</row>
    <row r="295" spans="1:3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</row>
    <row r="296" spans="1:3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</row>
    <row r="297" spans="1:3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</row>
    <row r="298" spans="1:3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</row>
    <row r="299" spans="1:3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</row>
    <row r="300" spans="1:3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</row>
    <row r="301" spans="1:3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</row>
    <row r="302" spans="1:3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</row>
    <row r="303" spans="1:3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</row>
    <row r="304" spans="1:3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</row>
    <row r="305" spans="1:3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</row>
    <row r="306" spans="1:3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</row>
    <row r="307" spans="1:3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</row>
    <row r="308" spans="1:3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</row>
    <row r="309" spans="1:3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</row>
    <row r="310" spans="1:3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</row>
    <row r="311" spans="1:3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</row>
    <row r="312" spans="1:3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</row>
    <row r="313" spans="1:3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</row>
    <row r="314" spans="1:3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</row>
    <row r="315" spans="1:3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</row>
    <row r="316" spans="1:3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</row>
    <row r="317" spans="1:3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</row>
    <row r="318" spans="1:3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</row>
    <row r="319" spans="1:3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</row>
    <row r="320" spans="1:3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</row>
    <row r="321" spans="1:3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</row>
    <row r="322" spans="1:3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</row>
    <row r="323" spans="1:3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</row>
    <row r="324" spans="1:3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</row>
    <row r="325" spans="1:3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</row>
    <row r="326" spans="1:3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</row>
    <row r="327" spans="1:3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</row>
    <row r="328" spans="1:3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</row>
    <row r="329" spans="1:3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</row>
    <row r="330" spans="1:3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</row>
    <row r="331" spans="1:3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</row>
    <row r="332" spans="1:3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</row>
    <row r="333" spans="1:3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</row>
    <row r="334" spans="1:3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</row>
    <row r="335" spans="1:3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</row>
    <row r="336" spans="1:3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</row>
    <row r="337" spans="1:3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</row>
    <row r="338" spans="1:3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</row>
    <row r="339" spans="1:3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</row>
    <row r="340" spans="1:3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</row>
    <row r="341" spans="1:3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</row>
    <row r="342" spans="1:3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</row>
    <row r="343" spans="1:3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</row>
    <row r="344" spans="1:3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</row>
    <row r="345" spans="1:3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</row>
    <row r="346" spans="1:3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</row>
    <row r="347" spans="1:3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</row>
    <row r="348" spans="1:3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</row>
    <row r="349" spans="1:3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</row>
    <row r="350" spans="1:35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</row>
    <row r="351" spans="1:35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</row>
    <row r="352" spans="1:35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</row>
    <row r="353" spans="1:35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</row>
    <row r="354" spans="1:35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</row>
    <row r="355" spans="1:35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</row>
    <row r="356" spans="1:35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</row>
    <row r="357" spans="1:35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</row>
    <row r="358" spans="1:35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</row>
    <row r="359" spans="1:35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</row>
    <row r="360" spans="1:35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</row>
    <row r="361" spans="1:35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</row>
    <row r="362" spans="1:3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</row>
    <row r="363" spans="1:35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</row>
    <row r="364" spans="1:35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</row>
    <row r="365" spans="1:35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</row>
    <row r="366" spans="1:3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</row>
    <row r="367" spans="1:35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</row>
    <row r="368" spans="1:3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</row>
    <row r="369" spans="1:35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</row>
    <row r="370" spans="1:3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</row>
    <row r="371" spans="1:3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</row>
    <row r="372" spans="1:35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</row>
    <row r="373" spans="1:35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</row>
    <row r="374" spans="1:35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</row>
    <row r="375" spans="1:35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</row>
    <row r="376" spans="1:3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</row>
    <row r="377" spans="1:3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</row>
    <row r="378" spans="1:35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</row>
    <row r="379" spans="1:35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</row>
    <row r="380" spans="1:35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</row>
    <row r="381" spans="1:35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</row>
    <row r="382" spans="1:35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</row>
    <row r="383" spans="1:35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</row>
    <row r="384" spans="1:35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</row>
    <row r="385" spans="1:3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</row>
    <row r="386" spans="1:35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</row>
    <row r="387" spans="1:35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</row>
    <row r="388" spans="1:35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</row>
    <row r="389" spans="1:35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</row>
    <row r="390" spans="1:35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</row>
    <row r="391" spans="1:35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</row>
    <row r="392" spans="1:35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</row>
    <row r="393" spans="1:3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</row>
    <row r="394" spans="1:3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</row>
    <row r="395" spans="1:35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</row>
    <row r="396" spans="1:35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</row>
    <row r="397" spans="1:35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</row>
    <row r="398" spans="1:35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</row>
    <row r="399" spans="1:35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</row>
    <row r="400" spans="1:35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</row>
    <row r="401" spans="1:35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</row>
    <row r="402" spans="1:35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</row>
    <row r="403" spans="1:35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</row>
    <row r="404" spans="1:35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</row>
    <row r="405" spans="1:35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</row>
    <row r="406" spans="1:35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</row>
    <row r="407" spans="1:35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</row>
    <row r="408" spans="1:35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</row>
    <row r="409" spans="1:35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</row>
    <row r="410" spans="1:35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</row>
    <row r="411" spans="1:35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</row>
    <row r="412" spans="1:35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</row>
    <row r="413" spans="1:35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</row>
    <row r="414" spans="1:35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</row>
    <row r="415" spans="1:35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</row>
    <row r="416" spans="1:35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</row>
    <row r="417" spans="1:35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</row>
    <row r="418" spans="1:35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</row>
    <row r="419" spans="1:35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</row>
    <row r="420" spans="1:35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</row>
    <row r="421" spans="1:35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</row>
    <row r="422" spans="1:35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</row>
    <row r="423" spans="1:35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</row>
    <row r="424" spans="1:35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</row>
    <row r="425" spans="1:35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</row>
    <row r="426" spans="1:35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</row>
    <row r="427" spans="1:35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</row>
    <row r="428" spans="1:35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</row>
    <row r="429" spans="1:35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</row>
    <row r="430" spans="1:35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</row>
    <row r="431" spans="1:35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</row>
    <row r="432" spans="1:35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</row>
    <row r="433" spans="1:35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</row>
    <row r="434" spans="1:35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</row>
    <row r="435" spans="1:35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</row>
    <row r="436" spans="1:35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</row>
    <row r="437" spans="1:35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</row>
    <row r="438" spans="1:35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</row>
    <row r="439" spans="1:35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</row>
    <row r="440" spans="1:35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</row>
    <row r="441" spans="1:35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</row>
    <row r="442" spans="1:35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</row>
    <row r="443" spans="1:35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</row>
    <row r="444" spans="1:35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</row>
    <row r="445" spans="1:35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</row>
    <row r="446" spans="1:35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</row>
    <row r="447" spans="1:35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</row>
    <row r="448" spans="1:35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</row>
    <row r="449" spans="1:35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</row>
    <row r="450" spans="1:35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</row>
    <row r="451" spans="1:35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</row>
    <row r="452" spans="1:35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</row>
    <row r="453" spans="1:35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</row>
    <row r="454" spans="1:35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</row>
    <row r="455" spans="1:35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</row>
    <row r="456" spans="1:35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</row>
    <row r="457" spans="1:35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</row>
    <row r="458" spans="1:35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</row>
    <row r="459" spans="1:35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</row>
    <row r="460" spans="1:35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</row>
    <row r="461" spans="1:35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</row>
    <row r="462" spans="1:35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</row>
    <row r="463" spans="1:35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</row>
    <row r="464" spans="1:35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</row>
    <row r="465" spans="1:35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</row>
    <row r="466" spans="1:35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</row>
    <row r="467" spans="1:35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</row>
    <row r="468" spans="1:35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</row>
    <row r="469" spans="1:35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</row>
    <row r="470" spans="1:35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</row>
    <row r="471" spans="1:35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</row>
    <row r="472" spans="1:35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</row>
    <row r="473" spans="1:35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</row>
    <row r="474" spans="1:35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</row>
    <row r="475" spans="1:35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</row>
    <row r="476" spans="1:35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</row>
    <row r="477" spans="1:35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</row>
    <row r="478" spans="1:35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</row>
    <row r="479" spans="1:35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</row>
    <row r="480" spans="1:35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</row>
    <row r="481" spans="1:35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</row>
    <row r="482" spans="1:35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</row>
    <row r="483" spans="1:35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</row>
    <row r="484" spans="1:35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</row>
    <row r="485" spans="1:35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</row>
    <row r="486" spans="1:35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</row>
    <row r="487" spans="1:35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</row>
    <row r="488" spans="1:35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</row>
    <row r="489" spans="1:35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</row>
    <row r="490" spans="1:35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</row>
    <row r="491" spans="1:35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</row>
    <row r="492" spans="1:35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</row>
    <row r="493" spans="1:35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</row>
    <row r="494" spans="1:35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</row>
    <row r="495" spans="1:35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</row>
    <row r="496" spans="1:35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</row>
    <row r="497" spans="1:35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</row>
    <row r="498" spans="1:35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</row>
    <row r="499" spans="1:35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</row>
    <row r="500" spans="1:35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</row>
    <row r="501" spans="1:35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</row>
    <row r="502" spans="1:35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</row>
    <row r="503" spans="1:35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</row>
    <row r="504" spans="1:35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</row>
    <row r="505" spans="1:35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</row>
    <row r="506" spans="1:35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</row>
    <row r="507" spans="1:35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</row>
    <row r="508" spans="1:35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</row>
    <row r="509" spans="1:35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</row>
    <row r="510" spans="1:35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</row>
    <row r="511" spans="1:35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</row>
    <row r="512" spans="1:35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</row>
    <row r="513" spans="1:35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</row>
    <row r="514" spans="1:35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</row>
    <row r="515" spans="1:35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</row>
    <row r="516" spans="1:35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</row>
    <row r="517" spans="1:35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</row>
    <row r="518" spans="1:35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</row>
    <row r="519" spans="1:35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</row>
    <row r="520" spans="1:35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</row>
    <row r="521" spans="1:35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</row>
    <row r="522" spans="1:35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</row>
    <row r="523" spans="1:35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</row>
    <row r="524" spans="1:35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</row>
    <row r="525" spans="1:35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</row>
    <row r="526" spans="1:35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</row>
    <row r="527" spans="1:35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</row>
    <row r="528" spans="1:35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</row>
    <row r="529" spans="1:35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</row>
    <row r="530" spans="1:35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</row>
    <row r="531" spans="1:35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</row>
    <row r="532" spans="1:35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</row>
    <row r="533" spans="1:35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</row>
    <row r="534" spans="1:35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</row>
    <row r="535" spans="1:35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</row>
    <row r="536" spans="1:35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</row>
    <row r="537" spans="1:35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</row>
    <row r="538" spans="1:35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</row>
    <row r="539" spans="1:35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</row>
    <row r="540" spans="1:35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</row>
    <row r="541" spans="1:35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</row>
    <row r="542" spans="1:35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</row>
    <row r="543" spans="1:35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</row>
    <row r="544" spans="1:35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</row>
    <row r="545" spans="1:35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</row>
    <row r="546" spans="1:35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</row>
    <row r="547" spans="1:35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</row>
    <row r="548" spans="1:35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</row>
    <row r="549" spans="1:35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</row>
    <row r="550" spans="1:35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</row>
    <row r="551" spans="1:35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</row>
    <row r="552" spans="1:35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</row>
    <row r="553" spans="1:35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</row>
    <row r="554" spans="1:35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</row>
    <row r="555" spans="1:35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</row>
    <row r="556" spans="1:35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</row>
    <row r="557" spans="1:35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</row>
    <row r="558" spans="1:35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</row>
    <row r="559" spans="1:35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</row>
    <row r="560" spans="1:35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</row>
    <row r="561" spans="1:35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</row>
    <row r="562" spans="1:35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</row>
    <row r="563" spans="1:35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</row>
    <row r="564" spans="1:35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</row>
    <row r="565" spans="1:35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</row>
    <row r="566" spans="1:35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</row>
    <row r="567" spans="1:35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</row>
    <row r="568" spans="1:35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</row>
    <row r="569" spans="1:35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</row>
    <row r="570" spans="1:35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</row>
    <row r="571" spans="1:35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</row>
    <row r="572" spans="1:35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</row>
    <row r="573" spans="1:35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</row>
    <row r="574" spans="1:35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</row>
    <row r="575" spans="1:35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</row>
    <row r="576" spans="1:35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</row>
    <row r="577" spans="1:35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</row>
    <row r="578" spans="1:35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</row>
    <row r="579" spans="1:35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</row>
    <row r="580" spans="1:35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</row>
    <row r="581" spans="1:35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</row>
    <row r="582" spans="1:35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</row>
    <row r="583" spans="1:35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</row>
    <row r="584" spans="1:35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</row>
    <row r="585" spans="1:35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</row>
    <row r="586" spans="1:35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</row>
    <row r="587" spans="1:35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</row>
    <row r="588" spans="1:35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</row>
    <row r="589" spans="1:35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</row>
    <row r="590" spans="1:35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</row>
    <row r="591" spans="1:35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</row>
    <row r="592" spans="1:35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</row>
    <row r="593" spans="1:35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</row>
    <row r="594" spans="1:35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</row>
    <row r="595" spans="1:35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</row>
    <row r="596" spans="1:35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</row>
    <row r="597" spans="1:35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</row>
    <row r="598" spans="1:35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</row>
    <row r="599" spans="1:35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</row>
    <row r="600" spans="1:35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</row>
    <row r="601" spans="1:35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</row>
    <row r="602" spans="1:35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</row>
    <row r="603" spans="1:35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</row>
    <row r="604" spans="1:35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</row>
    <row r="605" spans="1:35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</row>
    <row r="606" spans="1:35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</row>
    <row r="607" spans="1:35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</row>
    <row r="608" spans="1:35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</row>
    <row r="609" spans="1:35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</row>
    <row r="610" spans="1:35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</row>
    <row r="611" spans="1:35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</row>
    <row r="612" spans="1:35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</row>
    <row r="613" spans="1:35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</row>
    <row r="614" spans="1:35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</row>
    <row r="615" spans="1:35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</row>
    <row r="616" spans="1:35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</row>
    <row r="617" spans="1:35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</row>
    <row r="618" spans="1:35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</row>
    <row r="619" spans="1:35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</row>
    <row r="620" spans="1:35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</row>
    <row r="621" spans="1:35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</row>
    <row r="622" spans="1:35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</row>
    <row r="623" spans="1:35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</row>
    <row r="624" spans="1:35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</row>
    <row r="625" spans="1:35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</row>
    <row r="626" spans="1:35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</row>
    <row r="627" spans="1:35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</row>
    <row r="628" spans="1:35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</row>
    <row r="629" spans="1:35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</row>
    <row r="630" spans="1:35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</row>
    <row r="631" spans="1:35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</row>
    <row r="632" spans="1:35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</row>
    <row r="633" spans="1:35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</row>
    <row r="634" spans="1:35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</row>
    <row r="635" spans="1:35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</row>
    <row r="636" spans="1:35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</row>
    <row r="637" spans="1:35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</row>
    <row r="638" spans="1:35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</row>
    <row r="639" spans="1:35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</row>
    <row r="640" spans="1:35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</row>
    <row r="641" spans="1:35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</row>
    <row r="642" spans="1:35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</row>
    <row r="643" spans="1:35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</row>
    <row r="644" spans="1:35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</row>
    <row r="645" spans="1:35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</row>
    <row r="646" spans="1:35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</row>
    <row r="647" spans="1:35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</row>
    <row r="648" spans="1:35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</row>
    <row r="649" spans="1:35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</row>
    <row r="650" spans="1:35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</row>
    <row r="651" spans="1:35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</row>
    <row r="652" spans="1:35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</row>
    <row r="653" spans="1:35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</row>
    <row r="654" spans="1:35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</row>
    <row r="655" spans="1:35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</row>
    <row r="656" spans="1:35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</row>
    <row r="657" spans="1:35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</row>
    <row r="658" spans="1:35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</row>
    <row r="659" spans="1:35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</row>
    <row r="660" spans="1:35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</row>
    <row r="661" spans="1:35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</row>
    <row r="662" spans="1:35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</row>
    <row r="663" spans="1:35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</row>
    <row r="664" spans="1:35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</row>
    <row r="665" spans="1:35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</row>
    <row r="666" spans="1:35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</row>
    <row r="667" spans="1:35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</row>
    <row r="668" spans="1:35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</row>
    <row r="669" spans="1:35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</row>
    <row r="670" spans="1:35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</row>
    <row r="671" spans="1:35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</row>
    <row r="672" spans="1:35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</row>
    <row r="673" spans="1:35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</row>
    <row r="674" spans="1:35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</row>
    <row r="675" spans="1:35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</row>
    <row r="676" spans="1:35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</row>
    <row r="677" spans="1:35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</row>
    <row r="678" spans="1:35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</row>
    <row r="679" spans="1:35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</row>
    <row r="680" spans="1:35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</row>
    <row r="681" spans="1:35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</row>
    <row r="682" spans="1:35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</row>
    <row r="683" spans="1:35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</row>
    <row r="684" spans="1:35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</row>
    <row r="685" spans="1:35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</row>
    <row r="686" spans="1:35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</row>
    <row r="687" spans="1:35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</row>
    <row r="688" spans="1:35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</row>
    <row r="689" spans="1:35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</row>
    <row r="690" spans="1:35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</row>
    <row r="691" spans="1:35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</row>
    <row r="692" spans="1:35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</row>
    <row r="693" spans="1:35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</row>
    <row r="694" spans="1:35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</row>
    <row r="695" spans="1:35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</row>
    <row r="696" spans="1:35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</row>
    <row r="697" spans="1:35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</row>
    <row r="698" spans="1:35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</row>
    <row r="699" spans="1:35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</row>
    <row r="700" spans="1:35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</row>
    <row r="701" spans="1:35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</row>
    <row r="702" spans="1:35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</row>
    <row r="703" spans="1:35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</row>
    <row r="704" spans="1:35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</row>
    <row r="705" spans="1:35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</row>
    <row r="706" spans="1:35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</row>
    <row r="707" spans="1:35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</row>
    <row r="708" spans="1:35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</row>
    <row r="709" spans="1:35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</row>
    <row r="710" spans="1:35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</row>
    <row r="711" spans="1:35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</row>
    <row r="712" spans="1:35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</row>
    <row r="713" spans="1:35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</row>
    <row r="714" spans="1:35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</row>
    <row r="715" spans="1:35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</row>
    <row r="716" spans="1:35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</row>
    <row r="717" spans="1:35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</row>
    <row r="718" spans="1:35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</row>
    <row r="719" spans="1:35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</row>
    <row r="720" spans="1:35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</row>
    <row r="721" spans="1:35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</row>
    <row r="722" spans="1:35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</row>
    <row r="723" spans="1:35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</row>
    <row r="724" spans="1:35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</row>
    <row r="725" spans="1:35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</row>
    <row r="726" spans="1:35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</row>
    <row r="727" spans="1:35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</row>
    <row r="728" spans="1:35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</row>
    <row r="729" spans="1:35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</row>
    <row r="730" spans="1:35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</row>
    <row r="731" spans="1:35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</row>
    <row r="732" spans="1:35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</row>
    <row r="733" spans="1:35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</row>
    <row r="734" spans="1:35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</row>
    <row r="735" spans="1:35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</row>
    <row r="736" spans="1:35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</row>
    <row r="737" spans="1:35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</row>
    <row r="738" spans="1:35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</row>
    <row r="739" spans="1:35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</row>
    <row r="740" spans="1:35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</row>
    <row r="741" spans="1:35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</row>
    <row r="742" spans="1:35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</row>
    <row r="743" spans="1:35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</row>
    <row r="744" spans="1:35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</row>
    <row r="745" spans="1:35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</row>
    <row r="746" spans="1:35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</row>
    <row r="747" spans="1:35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</row>
    <row r="748" spans="1:35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</row>
    <row r="749" spans="1:35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</row>
    <row r="750" spans="1:35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</row>
    <row r="751" spans="1:35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</row>
    <row r="752" spans="1:35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</row>
    <row r="753" spans="1:35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</row>
    <row r="754" spans="1:35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</row>
    <row r="755" spans="1:35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</row>
    <row r="756" spans="1:35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</row>
    <row r="757" spans="1:35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</row>
    <row r="758" spans="1:35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</row>
    <row r="759" spans="1:35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</row>
    <row r="760" spans="1:35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</row>
    <row r="761" spans="1:35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</row>
    <row r="762" spans="1:35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</row>
    <row r="763" spans="1:35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</row>
    <row r="764" spans="1:35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</row>
    <row r="765" spans="1:35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</row>
    <row r="766" spans="1:35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</row>
    <row r="767" spans="1:35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</row>
    <row r="768" spans="1:35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</row>
    <row r="769" spans="1:35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</row>
    <row r="770" spans="1:35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</row>
    <row r="771" spans="1:35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</row>
    <row r="772" spans="1:35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</row>
    <row r="773" spans="1:35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</row>
    <row r="774" spans="1:35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</row>
    <row r="775" spans="1:35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</row>
    <row r="776" spans="1:35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</row>
    <row r="777" spans="1:35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</row>
    <row r="778" spans="1:35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</row>
    <row r="779" spans="1:35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</row>
    <row r="780" spans="1:35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</row>
    <row r="781" spans="1:35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</row>
    <row r="782" spans="1:35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</row>
    <row r="783" spans="1:35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</row>
    <row r="784" spans="1:35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</row>
    <row r="785" spans="1:35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</row>
    <row r="786" spans="1:35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</row>
    <row r="787" spans="1:35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</row>
    <row r="788" spans="1:35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</row>
    <row r="789" spans="1:35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</row>
    <row r="790" spans="1:35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</row>
    <row r="791" spans="1:35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</row>
    <row r="792" spans="1:35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</row>
    <row r="793" spans="1:35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</row>
    <row r="794" spans="1:35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</row>
    <row r="795" spans="1:35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</row>
    <row r="796" spans="1:35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</row>
    <row r="797" spans="1:35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</row>
    <row r="798" spans="1:35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</row>
    <row r="799" spans="1:35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</row>
    <row r="800" spans="1:35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</row>
    <row r="801" spans="1:35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</row>
    <row r="802" spans="1:35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</row>
    <row r="803" spans="1:35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</row>
    <row r="804" spans="1:35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</row>
    <row r="805" spans="1:35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</row>
    <row r="806" spans="1:35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</row>
    <row r="807" spans="1:35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</row>
    <row r="808" spans="1:35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</row>
    <row r="809" spans="1:35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</row>
    <row r="810" spans="1:35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</row>
    <row r="811" spans="1:35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</row>
    <row r="812" spans="1:35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</row>
    <row r="813" spans="1:35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</row>
    <row r="814" spans="1:35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</row>
    <row r="815" spans="1:35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</row>
    <row r="816" spans="1:35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</row>
    <row r="817" spans="1:35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</row>
    <row r="818" spans="1:35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</row>
    <row r="819" spans="1:35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</row>
    <row r="820" spans="1:35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</row>
    <row r="821" spans="1:35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</row>
    <row r="822" spans="1:35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</row>
    <row r="823" spans="1:35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</row>
    <row r="824" spans="1:35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</row>
    <row r="825" spans="1:35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</row>
    <row r="826" spans="1:35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</row>
    <row r="827" spans="1:35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</row>
    <row r="828" spans="1:35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</row>
    <row r="829" spans="1:35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</row>
    <row r="830" spans="1:35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</row>
    <row r="831" spans="1:35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</row>
    <row r="832" spans="1:35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</row>
    <row r="833" spans="1:35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</row>
    <row r="834" spans="1:35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</row>
    <row r="835" spans="1:35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</row>
    <row r="836" spans="1:35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</row>
    <row r="837" spans="1:35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</row>
    <row r="838" spans="1:35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</row>
    <row r="839" spans="1:35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</row>
    <row r="840" spans="1:35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</row>
    <row r="841" spans="1:35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</row>
    <row r="842" spans="1:35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</row>
    <row r="843" spans="1:35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</row>
    <row r="844" spans="1:35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</row>
    <row r="845" spans="1:35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</row>
    <row r="846" spans="1:35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</row>
    <row r="847" spans="1:35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</row>
    <row r="848" spans="1:35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</row>
    <row r="849" spans="1:35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</row>
    <row r="850" spans="1:35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</row>
    <row r="851" spans="1:35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</row>
    <row r="852" spans="1:35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</row>
    <row r="853" spans="1:35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</row>
    <row r="854" spans="1:35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</row>
    <row r="855" spans="1:35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</row>
    <row r="856" spans="1:35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</row>
    <row r="857" spans="1:35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</row>
    <row r="858" spans="1:35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</row>
    <row r="859" spans="1:35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</row>
    <row r="860" spans="1:35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</row>
    <row r="861" spans="1:35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</row>
    <row r="862" spans="1:35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</row>
    <row r="863" spans="1:35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</row>
    <row r="864" spans="1:35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</row>
    <row r="865" spans="1:35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</row>
    <row r="866" spans="1:35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</row>
    <row r="867" spans="1:35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</row>
    <row r="868" spans="1:35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</row>
    <row r="869" spans="1:35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</row>
    <row r="870" spans="1:35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</row>
    <row r="871" spans="1:35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</row>
    <row r="872" spans="1:35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</row>
    <row r="873" spans="1:35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</row>
    <row r="874" spans="1:35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</row>
    <row r="875" spans="1:35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</row>
    <row r="876" spans="1:35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</row>
    <row r="877" spans="1:35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</row>
    <row r="878" spans="1:35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</row>
    <row r="879" spans="1:35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</row>
    <row r="880" spans="1:35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</row>
    <row r="881" spans="1:35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</row>
    <row r="882" spans="1:35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</row>
    <row r="883" spans="1:35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</row>
    <row r="884" spans="1:35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</row>
    <row r="885" spans="1:35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</row>
    <row r="886" spans="1:35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</row>
    <row r="887" spans="1:35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</row>
    <row r="888" spans="1:35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</row>
    <row r="889" spans="1:35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</row>
    <row r="890" spans="1:35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</row>
    <row r="891" spans="1:35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</row>
    <row r="892" spans="1:35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</row>
    <row r="893" spans="1:35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</row>
    <row r="894" spans="1:35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</row>
    <row r="895" spans="1:35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</row>
    <row r="896" spans="1:35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</row>
    <row r="897" spans="1:35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</row>
    <row r="898" spans="1:35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</row>
    <row r="899" spans="1:35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</row>
    <row r="900" spans="1:35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</row>
    <row r="901" spans="1:35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</row>
    <row r="902" spans="1:35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</row>
    <row r="903" spans="1:35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</row>
    <row r="904" spans="1:35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</row>
    <row r="905" spans="1:35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</row>
    <row r="906" spans="1:35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</row>
    <row r="907" spans="1:35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</row>
    <row r="908" spans="1:35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</row>
    <row r="909" spans="1:35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</row>
    <row r="910" spans="1:35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</row>
    <row r="911" spans="1:35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</row>
    <row r="912" spans="1:35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</row>
    <row r="913" spans="1:35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</row>
    <row r="914" spans="1:35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</row>
    <row r="915" spans="1:35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</row>
    <row r="916" spans="1:35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</row>
    <row r="917" spans="1:35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</row>
    <row r="918" spans="1:35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</row>
    <row r="919" spans="1:35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</row>
    <row r="920" spans="1:35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</row>
    <row r="921" spans="1:35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</row>
    <row r="922" spans="1:35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</row>
    <row r="923" spans="1:35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</row>
    <row r="924" spans="1:35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</row>
    <row r="925" spans="1:35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</row>
    <row r="926" spans="1:35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</row>
    <row r="927" spans="1:35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</row>
    <row r="928" spans="1:35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</row>
    <row r="929" spans="1:35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</row>
    <row r="930" spans="1:35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</row>
    <row r="931" spans="1:35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</row>
    <row r="932" spans="1:35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</row>
    <row r="933" spans="1:35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</row>
    <row r="934" spans="1:35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</row>
    <row r="935" spans="1:35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</row>
    <row r="936" spans="1:35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</row>
    <row r="937" spans="1:35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</row>
    <row r="938" spans="1:35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</row>
    <row r="939" spans="1:35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</row>
    <row r="940" spans="1:35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</row>
    <row r="941" spans="1:35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</row>
    <row r="942" spans="1:35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</row>
    <row r="943" spans="1:35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</row>
    <row r="944" spans="1:35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</row>
    <row r="945" spans="1:35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</row>
    <row r="946" spans="1:35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</row>
    <row r="947" spans="1:35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</row>
    <row r="948" spans="1:35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</row>
    <row r="949" spans="1:35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</row>
    <row r="950" spans="1:35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</row>
    <row r="951" spans="1:35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</row>
    <row r="952" spans="1:35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</row>
    <row r="953" spans="1:35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</row>
    <row r="954" spans="1:35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</row>
    <row r="955" spans="1:35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</row>
    <row r="956" spans="1:35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</row>
    <row r="957" spans="1:35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</row>
    <row r="958" spans="1:35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</row>
    <row r="959" spans="1:35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</row>
    <row r="960" spans="1:35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</row>
    <row r="961" spans="1:35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</row>
    <row r="962" spans="1:35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</row>
    <row r="963" spans="1:35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</row>
    <row r="964" spans="1:35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</row>
    <row r="965" spans="1:35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</row>
    <row r="966" spans="1:35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</row>
    <row r="967" spans="1:35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</row>
    <row r="968" spans="1:35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</row>
    <row r="969" spans="1:35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</row>
    <row r="970" spans="1:35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</row>
    <row r="971" spans="1:35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</row>
    <row r="972" spans="1:35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</row>
    <row r="973" spans="1:35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</row>
    <row r="974" spans="1:35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</row>
    <row r="975" spans="1:35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</row>
    <row r="976" spans="1:35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</row>
    <row r="977" spans="1:35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</row>
    <row r="978" spans="1:35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</row>
    <row r="979" spans="1:35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</row>
    <row r="980" spans="1:35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</row>
    <row r="981" spans="1:35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</row>
    <row r="982" spans="1:35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</row>
    <row r="983" spans="1:35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</row>
    <row r="984" spans="1:35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</row>
    <row r="985" spans="1:35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</row>
    <row r="986" spans="1:35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</row>
    <row r="987" spans="1:35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</row>
    <row r="988" spans="1:35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</row>
    <row r="989" spans="1:35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</row>
    <row r="990" spans="1:35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</row>
    <row r="991" spans="1:35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</row>
    <row r="992" spans="1:35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</row>
    <row r="993" spans="1:35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</row>
    <row r="994" spans="1:35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</row>
    <row r="995" spans="1:35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</row>
    <row r="996" spans="1:35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</row>
    <row r="997" spans="1:35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</row>
    <row r="998" spans="1:35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</row>
    <row r="999" spans="1:35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</row>
    <row r="1000" spans="1:35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</row>
    <row r="1001" spans="1:35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</row>
    <row r="1002" spans="1:35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</row>
    <row r="1003" spans="1:35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</row>
    <row r="1004" spans="1:35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</row>
    <row r="1005" spans="1:35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</row>
    <row r="1006" spans="1:35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</row>
    <row r="1007" spans="1:35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</row>
    <row r="1008" spans="1:35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</row>
    <row r="1009" spans="1:35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</row>
  </sheetData>
  <mergeCells count="18">
    <mergeCell ref="AB4:AC4"/>
    <mergeCell ref="AD4:AE4"/>
    <mergeCell ref="AF4:AG4"/>
    <mergeCell ref="AH4:AI4"/>
    <mergeCell ref="P4:Q4"/>
    <mergeCell ref="R4:S4"/>
    <mergeCell ref="T4:U4"/>
    <mergeCell ref="V4:W4"/>
    <mergeCell ref="X4:Y4"/>
    <mergeCell ref="Z4:AA4"/>
    <mergeCell ref="E2:N3"/>
    <mergeCell ref="B4:C4"/>
    <mergeCell ref="D4:E4"/>
    <mergeCell ref="F4:G4"/>
    <mergeCell ref="H4:I4"/>
    <mergeCell ref="J4:K4"/>
    <mergeCell ref="L4:M4"/>
    <mergeCell ref="N4:O4"/>
  </mergeCells>
  <hyperlinks>
    <hyperlink ref="A32" r:id="rId1"/>
  </hyperlinks>
  <pageMargins left="0.7" right="0.7" top="0.75" bottom="0.75" header="0.3" footer="0.3"/>
  <pageSetup paperSize="5" scale="31" fitToHeight="0" orientation="landscape" horizontalDpi="4294967295" verticalDpi="4294967295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Px de referencia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Analia Lucero</dc:creator>
  <cp:lastModifiedBy>Roberto Cabaña</cp:lastModifiedBy>
  <cp:lastPrinted>2024-10-15T12:15:42Z</cp:lastPrinted>
  <dcterms:created xsi:type="dcterms:W3CDTF">2023-11-22T12:44:16Z</dcterms:created>
  <dcterms:modified xsi:type="dcterms:W3CDTF">2025-02-25T12:11:38Z</dcterms:modified>
</cp:coreProperties>
</file>