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BEBIDAS" sheetId="1" r:id="rId1"/>
    <sheet name="Hoja1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G8" i="1" l="1"/>
  <c r="G7" i="1" l="1"/>
  <c r="G9" i="1"/>
  <c r="G10" i="1"/>
  <c r="G11" i="1"/>
  <c r="G12" i="1"/>
  <c r="G13" i="1"/>
  <c r="G15" i="1"/>
  <c r="G19" i="1" l="1"/>
  <c r="AA31" i="2" l="1"/>
  <c r="AA29" i="2"/>
  <c r="AA33" i="2" s="1"/>
  <c r="AA23" i="2"/>
  <c r="AA22" i="2"/>
  <c r="AA24" i="2" s="1"/>
  <c r="Y15" i="2"/>
  <c r="Y14" i="2"/>
  <c r="Y13" i="2"/>
  <c r="Y12" i="2"/>
  <c r="Y11" i="2"/>
  <c r="Y10" i="2"/>
  <c r="Y9" i="2"/>
  <c r="U9" i="2"/>
  <c r="Y8" i="2"/>
  <c r="Y7" i="2"/>
  <c r="Y6" i="2"/>
  <c r="Y5" i="2"/>
  <c r="G18" i="1" l="1"/>
  <c r="G16" i="1"/>
  <c r="G17" i="1"/>
  <c r="C12" i="1" l="1"/>
  <c r="P5" i="2" l="1"/>
  <c r="P6" i="2"/>
  <c r="P7" i="2"/>
  <c r="P8" i="2"/>
  <c r="P9" i="2"/>
  <c r="P10" i="2"/>
  <c r="G14" i="1" l="1"/>
</calcChain>
</file>

<file path=xl/sharedStrings.xml><?xml version="1.0" encoding="utf-8"?>
<sst xmlns="http://schemas.openxmlformats.org/spreadsheetml/2006/main" count="340" uniqueCount="180">
  <si>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</si>
  <si>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</si>
  <si>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</si>
  <si>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</si>
  <si>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</si>
  <si>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</si>
  <si>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</si>
  <si>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</si>
  <si>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</si>
  <si>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</si>
  <si>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</si>
  <si>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</si>
  <si>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</si>
  <si>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 xml:space="preserve">890110018.14 </t>
  </si>
  <si>
    <t xml:space="preserve">AGUA ENVASADA </t>
  </si>
  <si>
    <t>ISMAEL</t>
  </si>
  <si>
    <t>Envase x 20 lts</t>
  </si>
  <si>
    <t>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</t>
  </si>
  <si>
    <t xml:space="preserve">AGUA ENVASADA  </t>
  </si>
  <si>
    <t>Envase x 12lts.</t>
  </si>
  <si>
    <t>Envase x 5 Lts.</t>
  </si>
  <si>
    <t>http://maxiconsumo.com/sucursal_capital/catalog/product/view/id/3350/s/agua-kin-bidon-6-5-lt-22266/category/126/</t>
  </si>
  <si>
    <t xml:space="preserve">890110023.20 </t>
  </si>
  <si>
    <t>.</t>
  </si>
  <si>
    <t xml:space="preserve">AGUA MINERAL </t>
  </si>
  <si>
    <t>AGUA MINERAL  SIN GAS</t>
  </si>
  <si>
    <t>R.</t>
  </si>
  <si>
    <t>https://www.cotodigital3.com.ar/sitios/cdigi/producto/-agua-mineral--kin----bidon-6-l/_/A-00288309-00288309-200?gclid=EAIaIQobChMI66LtppLH8gIVi4KRCh1B2AynEAAYAiAAEgJxLvD_BwE</t>
  </si>
  <si>
    <t>pr1 al  3 x 6 lts.</t>
  </si>
  <si>
    <t>https://www.cotodigital3.com.ar/sitios/cdigi/producto/-agua-mineral-natural-de-manantial-villavicencio-500-ml/_/A-00011779-00011779-200</t>
  </si>
  <si>
    <t>pr1 al 3 m/Villavicencio</t>
  </si>
  <si>
    <t>https://www.hiperlibertad.com.ar/agua-mineral-sin-gas-villavicencio-500-ml/p</t>
  </si>
  <si>
    <t>https://regondi.com/producto/premium_12r/</t>
  </si>
  <si>
    <t>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464518877&amp;matt_product_id=MLA769876472&amp;matt_product_partition_id=1414756886338&amp;matt_target_id=aud-415044759576:pla-1414756886338&amp;gclid=Cj0KCQiAjJOQBhCkARIsAEKMtO3zbHCfUBemsBYgGOUON6CIHScY5FP0vTDExJ8O_VHAUPYs9t5GqEgaAhVSEALw_wcB</t>
  </si>
  <si>
    <t>890110023.20</t>
  </si>
  <si>
    <t>Env.x 20 lts.</t>
  </si>
  <si>
    <t>500 a 600cc</t>
  </si>
  <si>
    <t>AGUA MINERAL</t>
  </si>
  <si>
    <t>1500 cc</t>
  </si>
  <si>
    <t>RUPAYCO</t>
  </si>
  <si>
    <t>https://www.disco.com.ar/agua-sierra-de-los-padres-6-l/p?idsku=320527&amp;gclid=Cj0KCQiAjc2QBhDgARIsAMc3SqS4yLbvq_1Ex0qzxEE-j-eMojqPvDVU9xAaLx5Q8M0fxZz4frIZsawaAj47EALw_wcB&amp;gclsrc=aw.ds</t>
  </si>
  <si>
    <t>https://www.aguaella.com.ar/product-page/bid%C3%B3n-20-litros</t>
  </si>
  <si>
    <t>https://www.disco.com.ar/agua-villavicencio-pet-sin-gas-500-ml/p?idsku=238784&amp;gclid=Cj0KCQiAjc2QBhDgARIsAMc3SqSYteeC1NzVkf-8yL28H3xX66Pa4xe7L-I1vniuX1qfwTIIUZh_hRsaAnmoEALw_wcB&amp;gclsrc=aw.ds</t>
  </si>
  <si>
    <t>https://www.disco.com.ar/agua-mineral-sierra-de-los-padres-sin-gas-1-5-l/p?idsku=306910&amp;gclid=Cj0KCQiAjc2QBhDgARIsAMc3SqR56UDs98mSzDTwoJbnzZVlYQbBkkgX02C69oGoxnKzA9gL7T3a4cQaAlW5EALw_wcB&amp;gclsrc=aw.ds</t>
  </si>
  <si>
    <t>https://www.cotodigital3.com.ar/sitios/cdigi/producto/_/A-00227155-00227155-200/</t>
  </si>
  <si>
    <t>pr 1 al 3 m/Sierra de los Padres.</t>
  </si>
  <si>
    <t>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t_device=c&amp;matt_creative=544876793758&amp;matt_keyword=&amp;matt_ad_position=&amp;matt_ad_type=pla&amp;matt_merchant_id=280887330&amp;matt_product_id=MLA620368870&amp;matt_product_partition_id=1412401522700&amp;matt_target_id=aud-415044759576:pla-1412401522700&amp;gclid=EAIaIQobChMIq5_C86m09gIVKilMCh0U5QUiEAYYASABEgLtyvD_BwE</t>
  </si>
  <si>
    <t>https://articulo.mercadolibre.com.ar/MLA-867441807-agua-en-bidon-20lts-aquamasters-zona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552682178&amp;matt_product_id=MLA867441807&amp;matt_product_partition_id=1413162902526&amp;matt_target_id=aud-415044759576:pla-1413162902526&amp;gclid=CjwKCAjwx7GYBhB7EiwA0d8oeyUylf2TggdlzugyW3m7paceYHHFp1d4i8wbgWYz_DiPNdWugf1AABoCsAkQAvD_BwE</t>
  </si>
  <si>
    <t>https://www.disco.com.ar/agua-mineral-bonaqua-sin-gas-1-5-lt/p</t>
  </si>
  <si>
    <t>https://articulo.mercadolibre.com.ar/MLA-782585107-bidon-de-agua-x-20-l-no-vendemos-el-bidon-vacio-cordoba-_JM#position=31&amp;search_layout=stack&amp;type=item&amp;tracking_id=9eb3f389-f7a0-4851-9f95-4b8121022e39</t>
  </si>
  <si>
    <t>https://articulo.mercadolibre.com.ar/MLA-1126113631-agua-de-mesa-12-litros-_JM?searchVariation=174273101740#searchVariation=174273101740&amp;position=17&amp;search_layout=stack&amp;type=item&amp;tracking_id=ccb9ea68-2bd5-4ea2-9ee6-b2d0c74b41cd</t>
  </si>
  <si>
    <t>Variación Acum</t>
  </si>
  <si>
    <t xml:space="preserve">Precios relevados por la D.G.C.P. Y G.B. y publicados https://www.mendoza.gov.ar/compras/precio-ref-agua/ </t>
  </si>
  <si>
    <t>https://articulo.mercadolibre.com.ar/MLA-867441807-agua-en-bidon-20lts-aquamasters-zona-caba-_JM#position=10&amp;search_layout=stack&amp;type=item&amp;tracking_id=2c77e51e-f25c-48ea-9a87-835430e7fca4</t>
  </si>
  <si>
    <t>https://www.aguaella.com.ar/product-page/bid%C3%B3n12-litros</t>
  </si>
  <si>
    <t>https://articulo.mercadolibre.com.ar/MLA-1345885667-bidon-de-12-y-20-litros-vacio-agua-mineral-_JM#position=9&amp;search_layout=stack&amp;type=item&amp;tracking_id=a643c88c-2620-427d-8b37-c0287effc3e6</t>
  </si>
  <si>
    <t>https://www.laronline.com.ar/productos/bidon-de-agua-nuestra-12l1/</t>
  </si>
  <si>
    <t>https://www.masonline.com.ar/agua-mineral-de-manantial-sin-gas-eco-de-los-andes-1-5-lt/p</t>
  </si>
  <si>
    <t>https://www.masonline.com.ar/bidon-agua-nestle-pureza-vital-6-3-lt/p</t>
  </si>
  <si>
    <t>https://maxiconsumo.com/sucursal_capital/bebidas/aguas/aguas-minerales/agua-villavicencio-1-5-lt-2004.html</t>
  </si>
  <si>
    <t>https://www.hiperlibertad.com.ar/agua-mineral-bonaqua-sin-gas-x-1-5-lts/p?sc=6</t>
  </si>
  <si>
    <t>Precio promedio de mercado Diciembre 2023 (*)</t>
  </si>
  <si>
    <t>https://www.cotodigital3.com.ar/sitios/cdigi/producto/-agua-mineral-natural-villa-del-sur-600-ml/_/A-00266816-00266816-200</t>
  </si>
  <si>
    <t>https://www.jumbo.com.ar/agua-sin-gas-villavicencio-500-ml/p</t>
  </si>
  <si>
    <t>https://www.masonline.com.ar/agua-mineral-de-manantial-sin-gas-eco-de-los-andes-500-cc/p</t>
  </si>
  <si>
    <t>https://www.cotodigital3.com.ar/sitios/cdigi/producto/-agua-de-mesa-nestle-bidon-63-l/_/A-00267340-00267340-200</t>
  </si>
  <si>
    <t>https://www.jumbo.com.ar/agua-sin-gas-nestle-pureza-vital-bidon-6-3-l/p</t>
  </si>
  <si>
    <t>VARIACIÓN BIMESTRAL PRECIOS DE REFERENCIA  DE AGUAS Y OTRAS BEBIDAS - PROCESO 10606-0002-LPU22  - EX-2022-00303477- -GDEMZA-DGCPYGB#MHYF</t>
  </si>
  <si>
    <t>Precio promedio de mercado Febrero 2024 (*)</t>
  </si>
  <si>
    <t>BEBIDA ISOTONICA</t>
  </si>
  <si>
    <t>AGUA SABORIZADA</t>
  </si>
  <si>
    <t xml:space="preserve">ALQUILER DISPENSER PARA AGUA  </t>
  </si>
  <si>
    <t>Unidad por mes</t>
  </si>
  <si>
    <t>Entre 5 y 6.5 litros aprox.</t>
  </si>
  <si>
    <t>Sin gas  2 litros aprox.</t>
  </si>
  <si>
    <t>500 cc aprox.</t>
  </si>
  <si>
    <t>Entre 2 a 2,5 litros aprox.</t>
  </si>
  <si>
    <t xml:space="preserve"> 1,5 litros</t>
  </si>
  <si>
    <t>890110025.3</t>
  </si>
  <si>
    <t>890110026.2</t>
  </si>
  <si>
    <t>192000091.1</t>
  </si>
  <si>
    <t>,</t>
  </si>
  <si>
    <t>https://www.hiperlibertad.com.ar/agua-saborizada-aquarius-naranja-x-1-5-lt/p</t>
  </si>
  <si>
    <t>https://www.hiperlibertad.com.ar/agua-saborizada-aquarius-naranja-2-25-lt/p</t>
  </si>
  <si>
    <t>https://www.dispenserdeagua.com.ar/alquiler-dispenser-de-agua/alquiler-de-dispenser-de-agua-a-red-con-filtro-purificador</t>
  </si>
  <si>
    <t>https://servicio.mercadolibre.com.ar/MLA-1405136293-servicio-de-alquiler-de-dispenser-de-red-_JM#position=24&amp;search_layout=stack&amp;type=item&amp;tracking_id=61634a16-ba12-414a-86fd-3f0f782c7d3a</t>
  </si>
  <si>
    <t>https://www.puritywater.com.ar/MLA-1362598461-alquiler-dispenser-de-agua-frio-calor-con-filtros-mesada-_JM</t>
  </si>
  <si>
    <t>https://www.carrefour.com.ar/agua-saborizada-aquarius-pomelo-225-l/p</t>
  </si>
  <si>
    <t>https://diaonline.supermercadosdia.com.ar/agua-saborizada-aquarius-pomelo-225-lts-137082/p</t>
  </si>
  <si>
    <t>https://www.cordiez.com.ar/agua-saborizada-sin-gas-naranja-nihuil-1-5-lt/p</t>
  </si>
  <si>
    <t>https://www.carrefour.com.ar/agua-saborizada-cellier-sabor-pomelo-15-lts-721479/p?idsku=146085&amp;gad_source=1&amp;gclid=CjwKCAiAivGuBhBEEiwAWiFmYe8n19RcAiaCeqxdIFa68r9MyxpyYpuYcseC-FKwsh8xnXpNJsFSVhoCLGEQAvD_BwE</t>
  </si>
  <si>
    <t>https://articulo.mercadolibre.com.ar/MLA-1670608010-agua-mineralizada-con-gas-bajo-sodio-cellier-225-lt-_JM#position=2&amp;search_layout=stack&amp;type=item&amp;tracking_id=6a4e9120-0e18-4716-b237-9c525bbc6b3e</t>
  </si>
  <si>
    <t>https://www.cordiez.com.ar/agua-mineral-sierra-de-los-padres-2-lt/p</t>
  </si>
  <si>
    <t>https://tusuper.com.ar/index.php?route=product/product&amp;manufacturer_id=100&amp;product_id=5030</t>
  </si>
  <si>
    <t>Bellys $ 1750</t>
  </si>
  <si>
    <t>Bellys $ 1384,91</t>
  </si>
  <si>
    <t>Di Marco $ 1384,91</t>
  </si>
  <si>
    <t>Rupayco $ 2150</t>
  </si>
  <si>
    <t>Di Marco $ 1990</t>
  </si>
  <si>
    <t>Rupayco $ 420</t>
  </si>
  <si>
    <t>Rupayco $ 770</t>
  </si>
  <si>
    <t>GRAZIANI</t>
  </si>
  <si>
    <t>CELLIER</t>
  </si>
  <si>
    <t>CORDOBA/NIHUIL</t>
  </si>
  <si>
    <t>Marca</t>
  </si>
  <si>
    <t>Precio 1</t>
  </si>
  <si>
    <t>link</t>
  </si>
  <si>
    <t>Precio 2</t>
  </si>
  <si>
    <t>Precio 3</t>
  </si>
  <si>
    <t>Precio promedio</t>
  </si>
  <si>
    <t>SIERRA DE LOS PADRES (marca corizada)</t>
  </si>
  <si>
    <t>_</t>
  </si>
  <si>
    <t>POWERADE (marca corizada)</t>
  </si>
  <si>
    <t>https://www.vea.com.ar/bebida-isotonica-powerade-mountain-blast-botella-500-ml/p</t>
  </si>
  <si>
    <t>https://www.carrefour.com.ar/isotonica-powerade-sabor-uva-pet-500-cc-725064/p?idsku=155721</t>
  </si>
  <si>
    <t>https://www.hiperlibertad.com.ar/bebida-isot-nica-powerade-naranja-500-ml/p?idsku=7260&amp;sc=6&amp;srsltid=AfmBOopxJkoiKb0TkD8x9VzTcq4xfSXjZSugXqGNRrBKNgIi76o2S2wg7NA</t>
  </si>
  <si>
    <t>GATORADE</t>
  </si>
  <si>
    <t>https://www.carrefour.com.ar/bebida-isotonica-gatorade-uva-500-cc-36734/p?idsku=3707</t>
  </si>
  <si>
    <t>https://www.hiperlibertad.com.ar/bebida-isotonica-gatorade-cool-blue-500-cc/p?idsku=7237&amp;srsltid=AfmBOorBiTmGH_BcmvLMgeThXbhVVovRZoOuCXAV9r8uFNBKHvmZ5NkRgxU</t>
  </si>
  <si>
    <t>https://www.jumbo.com.ar/isotonica-gatorade-cool-blue-botella-500mlx1/p?srsltid=AfmBOopJVNfKNs2bx3qdyE0iPWJeQJmeIGa7o5NyqsyhuYmDTZvUppbFVt4</t>
  </si>
  <si>
    <t>NIHUIL (marca corizada)</t>
  </si>
  <si>
    <t>https://articulo.mercadolibre.com.ar/MLA-1396628233-agua-de-mesa-nihuil-bidon-5-litros-_JM?matt_tool=38087446&amp;utm_source=google_shopping&amp;utm_medium=organic</t>
  </si>
  <si>
    <t>MARCA GRAZIANI (marca corizada)</t>
  </si>
  <si>
    <t>OTRAS MARCAS</t>
  </si>
  <si>
    <t>https://www.carrefour.com.ar/agua-de-mesa-sin-gas-benedictino-bajo-sodio-bidon-6-lts-730558/p?idsku=169318</t>
  </si>
  <si>
    <t>https://www.jumbo.com.ar/agua-sin-gas-nestle-pureza-vital-bidon-6-3-l/p?srsltid=AfmBOopRyJtOOLk1lVozOsWHI0jya87a4HzLFZgWCcRtPHC8UzCddxVB8oo</t>
  </si>
  <si>
    <t>https://www.mercadolibre.com.ar/agua-mineral-natural-sierra-de-los-padres-pack-65-lt-x-2-un/p/MLA19754709?matt_tool=38087446&amp;utm_source=google_shopping&amp;utm_medium=organic&amp;item_id=MLA1319297366&amp;from=gshop</t>
  </si>
  <si>
    <t>Benedictino 6 litros</t>
  </si>
  <si>
    <t>Nestle 6,3 litros</t>
  </si>
  <si>
    <t>Sierra de los padres 6,5 litros</t>
  </si>
  <si>
    <t>Precio de referencia de Bebida isotónica (Renglón 9)</t>
  </si>
  <si>
    <t>Precio de referencia del Agua mineral de 5 a 6,5 litros (Renglón 5)</t>
  </si>
  <si>
    <t xml:space="preserve">PRECIOS DE REFERENCIA  DE AGUAS Y OTRAS BEBIDAS - PROCESO 10606-0001-LPU24  - EX-2024-00892503-   -GDEMZA-DGCPYGB#MHYF
</t>
  </si>
  <si>
    <t>https://www.hiperlibertad.com.ar/bidon-de-agua-nestle-pureza-vital-6-3-lt/p?idsku=7299&amp;gad_source=1&amp;gclid=CjwKCAiArfauBhApEiwAeoB7qBrf0N_S2MMzGaQWs6oCpilWrxJvRdEUofeaJ6Gyc0fT6bu_2kN-MxoCW80QAvD_BwE</t>
  </si>
  <si>
    <t>https://diaonline.supermercadosdia.com.ar/agua-sin-gas-bidon-villa-del-sur-62-lt-296104/p</t>
  </si>
  <si>
    <t>SIERRA DE LOS PADRES</t>
  </si>
  <si>
    <t>https://www.laronline.com.ar/productos/bebida-hydra-mystical-apple-600ml/</t>
  </si>
  <si>
    <t>https://www.hiperlibertad.com.ar/bebida-isotonica-gatorade-naranja-sin-azucar-x-500-ml/p</t>
  </si>
  <si>
    <t>https://www.carrefour.com.ar/bebida-isotonica-gatorade-manzana-500-cc-36755/p?idsku=4021&amp;gad_source=1&amp;gclid=CjwKCAiArfauBhApEiwAeoB7qLo_bZxQKsbCuXUERSWAADeD5J-MG4KuER7AUjPTKL1tZmas_VFhWxoC4_wQAvD_BwE</t>
  </si>
  <si>
    <t xml:space="preserve">Observaciones </t>
  </si>
  <si>
    <t>https://dodaro.com.ar/agua-en-bidones/</t>
  </si>
  <si>
    <t>https://diaonline.supermercadosdia.com.ar/bidon-de-agua-sin-tacc-tratada-dia-65-lt-295616/p?idsku=295616</t>
  </si>
  <si>
    <t>Envase x 6 Lts.</t>
  </si>
  <si>
    <t>https://maxiconsumo.com/sucursal_capital/bebidas/agua-benedictino-kin-bidon-6-lt-22266.html</t>
  </si>
  <si>
    <t>precio 2 x 6,3 lts</t>
  </si>
  <si>
    <t>AGUA DE MESA NIHUIL POR 2000 ML</t>
  </si>
  <si>
    <t>Precio 3 x 600 cc</t>
  </si>
  <si>
    <t>SIERRA DE LOS PADRES - HYDRA</t>
  </si>
  <si>
    <t>AQUARIUS</t>
  </si>
  <si>
    <t>https://maxiconsumo.com/sucursal_capital/agua-cellier-suave-pomelo-1-5-lt-27659.html</t>
  </si>
  <si>
    <t>BACOPE</t>
  </si>
  <si>
    <t>https://www.cordiez.com.ar/agua-mineral-sin-gas-benedictino-1-5-lt/p</t>
  </si>
  <si>
    <t>https://supermercado.laanonimaonline.com/producto/art_17359/</t>
  </si>
  <si>
    <t>https://diaonline.supermercadosdia.com.ar/agua-saborizada-aquarius-pomelo-225-lt-137082/p</t>
  </si>
  <si>
    <t>890110007.18</t>
  </si>
  <si>
    <t>UNIDAD</t>
  </si>
  <si>
    <t>BAGGIO</t>
  </si>
  <si>
    <t>JUGO Presentación: 200 ml</t>
  </si>
  <si>
    <t>https://www.yayodigital.com.ar/articulo.php?cod_articulo=b20</t>
  </si>
  <si>
    <t>https://www.hiperlibertad.com.ar/agua-baja-en-sodio-bidon-glaciar-6-3-lt/p?idsku=8298&amp;gad_source=1&amp;gclid=CjwKCAjwreW2BhBhEiwAavLwfM0eqFvrg3qT7SVkwI2Xl3wkXhw7dZdD-CiyedyoXwzYqaiPZtlf9BoCDWcQAvD_BwE</t>
  </si>
  <si>
    <t>https://maxiconsumo.com/sucursal_capital/agua-villa-del-sur-2-25-lt-2769.html</t>
  </si>
  <si>
    <t>https://www.carrefour.com.ar/jugo-natural-del-valle-de-naranja-200-cc/p</t>
  </si>
  <si>
    <t>https://www.masonline.com.ar/agua-mineral-benedictino-sin-gas-baja-en-sodio-1-5-l-2/p</t>
  </si>
  <si>
    <t>https://www.supermami.com.ar/super/producto/agua-mineral-bonaqua-sin-gas-botella-x-500-cc/_/A-3040341-3040341-s</t>
  </si>
  <si>
    <t>https://www.cotodigital.com.ar/sitios/cdigi/productos/agua-mineralizada-artificialmente-glaciar-500-ml-/_/R-00131518-00131518-200?Dy=1</t>
  </si>
  <si>
    <t>https://www.carrefour.com.ar/bebida-isotonica-gatorade-frutas-tropicales-500-ml-606307/p</t>
  </si>
  <si>
    <t>https://www.carrefour.com.ar/agua-saborizada-de-pera-aquarius-225-lts-592511/p</t>
  </si>
  <si>
    <t>https://www.masonline.com.ar/agua-saborizada-cellier-citrus-1-5-l-2/p</t>
  </si>
  <si>
    <t>https://www.carrefour.com.ar/agua-saborizada-de-manzana-cellier-sin-gas-15-lts-577323/p</t>
  </si>
  <si>
    <t>https://servicio.mercadolibre.com.ar/MLA-1975151940-servicio-de-alquiler-dispenser-de-red-frio-calor-_JM#polycard_client=search-nordic&amp;position=17&amp;search_layout=stack&amp;type=item&amp;tracking_id=9e831d6a-f3d5-452e-a000-ddf88752dbf4</t>
  </si>
  <si>
    <t>https://maxiconsumo.com/sucursal_capital/jugo-cepita-manzana-200-cc-21269.html</t>
  </si>
  <si>
    <t>https://diaonline.supermercadosdia.com.ar/agua-de-mesa-nihuil-5-lt-56381/p</t>
  </si>
  <si>
    <t>https://www.carrefour.com.ar/agua-mineralizada-bajo-sodio-sin-gas-benedictino-6-lts-730558/p</t>
  </si>
  <si>
    <t>https://www.cordiez.com.ar/agua-mineral-eco-de-los-andes-2-lt/p</t>
  </si>
  <si>
    <t>https://www.carrefour.com.ar/agua-mineral-sin-gas-villa-del-sur-225-lts-265372/p?idsku=4947&amp;gad_source=1&amp;gad_campaignid=22060229944&amp;gbraid=0AAAAADunTUGtmC3K-crBOnIpwq7krHGBc&amp;gclid=CjwKCAjw7fzDBhA7EiwAOqJkh85aXkoDvUggwHMvc77PnsCkF_1a299n63d6CQXUe5rh1CHQCPDmpBoCzj0QAvD_BwE</t>
  </si>
  <si>
    <t>https://maxiconsumo.com/sucursal_capital/isotonica-gatorade-naranja-pet-500-cc-14922.html</t>
  </si>
  <si>
    <t>https://www.cotodigital.com.ar/sitios/cdigi/productos/-bebida-isotonica-powerade-mountain-blast-500-ml/_/A-00190807-00190807-200?gad_source=1&amp;gad_campaignid=755736711&amp;gbraid=0AAAAADgefHiQVh2eC8q3KIPyaydiusTRH&amp;gclid=CjwKCAjw7fzDBhA7EiwAOqJkh2y4xuJZ1DQ7DOZaA5Ad4uz3c5nO80eA8Wl-tlkMEDeM24nfRKOJxRoCyRwQAvD_BwE</t>
  </si>
  <si>
    <t>https://www.filtrosdeagua.com.ar/alquiler-dispenser-de-agua</t>
  </si>
  <si>
    <t>https://www.hiperlibertad.com.ar/cepita-del-valle-multifruta-200-ml/p</t>
  </si>
  <si>
    <t>FECHA DE APERTURA C.M.: 23/02/2024  -  PRECIOS  DE MERCADO TOMADOS DURANTE de JULIO 2025 - AM: 10606-0003-AM25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</si>
</sst>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5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u/>
      <sz val="12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rgb="FF333333"/>
      <name val="Inherit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2"/>
    <xf numFmtId="0" fontId="6" fillId="0" borderId="2" applyNumberFormat="0" applyFill="0" applyBorder="0" applyAlignment="0" applyProtection="0"/>
    <xf numFmtId="44" fontId="3" fillId="0" borderId="2" applyFont="0" applyFill="0" applyBorder="0" applyAlignment="0" applyProtection="0"/>
    <xf numFmtId="9" fontId="3" fillId="0" borderId="2" applyFont="0" applyFill="0" applyBorder="0" applyAlignment="0" applyProtection="0"/>
    <xf numFmtId="0" fontId="3" fillId="0" borderId="2"/>
    <xf numFmtId="0" fontId="6" fillId="0" borderId="2" applyNumberFormat="0" applyFill="0" applyBorder="0" applyAlignment="0" applyProtection="0"/>
    <xf numFmtId="44" fontId="3" fillId="0" borderId="2" applyFont="0" applyFill="0" applyBorder="0" applyAlignment="0" applyProtection="0"/>
    <xf numFmtId="9" fontId="3" fillId="0" borderId="2" applyFont="0" applyFill="0" applyBorder="0" applyAlignment="0" applyProtection="0"/>
    <xf numFmtId="0" fontId="13" fillId="0" borderId="2"/>
  </cellStyleXfs>
  <cellXfs count="105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164" fontId="0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1" fillId="0" borderId="3" xfId="0" applyFont="1" applyBorder="1"/>
    <xf numFmtId="0" fontId="0" fillId="0" borderId="1" xfId="0" applyFont="1" applyFill="1" applyBorder="1" applyAlignment="1">
      <alignment horizontal="center" vertical="center" wrapText="1"/>
    </xf>
    <xf numFmtId="0" fontId="6" fillId="0" borderId="1" xfId="1" applyFill="1" applyBorder="1"/>
    <xf numFmtId="0" fontId="6" fillId="0" borderId="1" xfId="1" applyFill="1" applyBorder="1" applyAlignment="1"/>
    <xf numFmtId="0" fontId="0" fillId="0" borderId="1" xfId="0" applyFont="1" applyFill="1" applyBorder="1"/>
    <xf numFmtId="0" fontId="3" fillId="0" borderId="1" xfId="0" applyFont="1" applyFill="1" applyBorder="1"/>
    <xf numFmtId="164" fontId="0" fillId="5" borderId="1" xfId="0" applyNumberFormat="1" applyFont="1" applyFill="1" applyBorder="1" applyAlignment="1">
      <alignment horizontal="center"/>
    </xf>
    <xf numFmtId="4" fontId="0" fillId="0" borderId="0" xfId="0" applyNumberFormat="1" applyFont="1" applyAlignment="1"/>
    <xf numFmtId="0" fontId="0" fillId="0" borderId="0" xfId="0" applyFont="1" applyFill="1" applyAlignment="1"/>
    <xf numFmtId="0" fontId="0" fillId="0" borderId="2" xfId="0" applyFont="1" applyBorder="1" applyAlignment="1"/>
    <xf numFmtId="0" fontId="4" fillId="0" borderId="2" xfId="0" applyFont="1" applyBorder="1" applyAlignment="1">
      <alignment horizontal="center" wrapText="1"/>
    </xf>
    <xf numFmtId="0" fontId="1" fillId="0" borderId="2" xfId="0" applyFont="1" applyBorder="1"/>
    <xf numFmtId="0" fontId="0" fillId="0" borderId="2" xfId="0" applyFont="1" applyBorder="1"/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 vertical="center" wrapText="1"/>
    </xf>
    <xf numFmtId="164" fontId="0" fillId="5" borderId="4" xfId="0" applyNumberFormat="1" applyFont="1" applyFill="1" applyBorder="1" applyAlignment="1">
      <alignment horizontal="center"/>
    </xf>
    <xf numFmtId="164" fontId="0" fillId="2" borderId="4" xfId="0" applyNumberFormat="1" applyFont="1" applyFill="1" applyBorder="1" applyAlignment="1">
      <alignment horizontal="center"/>
    </xf>
    <xf numFmtId="0" fontId="6" fillId="0" borderId="4" xfId="1" applyFill="1" applyBorder="1"/>
    <xf numFmtId="0" fontId="5" fillId="3" borderId="4" xfId="0" applyFont="1" applyFill="1" applyBorder="1" applyAlignment="1">
      <alignment horizontal="center" wrapText="1"/>
    </xf>
    <xf numFmtId="44" fontId="0" fillId="0" borderId="4" xfId="2" applyFont="1" applyBorder="1" applyAlignment="1"/>
    <xf numFmtId="9" fontId="0" fillId="0" borderId="4" xfId="3" applyFont="1" applyBorder="1" applyAlignment="1"/>
    <xf numFmtId="0" fontId="9" fillId="0" borderId="4" xfId="0" applyFont="1" applyFill="1" applyBorder="1" applyAlignment="1">
      <alignment horizontal="center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6" fillId="0" borderId="4" xfId="1" applyFill="1" applyBorder="1" applyAlignment="1"/>
    <xf numFmtId="0" fontId="9" fillId="0" borderId="4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164" fontId="3" fillId="5" borderId="4" xfId="0" applyNumberFormat="1" applyFont="1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164" fontId="0" fillId="2" borderId="1" xfId="4" applyNumberFormat="1" applyFont="1" applyFill="1" applyBorder="1" applyAlignment="1">
      <alignment horizontal="center"/>
    </xf>
    <xf numFmtId="164" fontId="3" fillId="2" borderId="1" xfId="4" applyNumberFormat="1" applyFont="1" applyFill="1" applyBorder="1" applyAlignment="1">
      <alignment horizontal="center"/>
    </xf>
    <xf numFmtId="164" fontId="0" fillId="2" borderId="1" xfId="12" applyNumberFormat="1" applyFont="1" applyFill="1" applyBorder="1" applyAlignment="1">
      <alignment horizontal="center"/>
    </xf>
    <xf numFmtId="0" fontId="6" fillId="0" borderId="1" xfId="9" applyFill="1" applyBorder="1"/>
    <xf numFmtId="164" fontId="0" fillId="5" borderId="1" xfId="12" applyNumberFormat="1" applyFont="1" applyFill="1" applyBorder="1" applyAlignment="1">
      <alignment horizontal="center"/>
    </xf>
    <xf numFmtId="0" fontId="0" fillId="0" borderId="8" xfId="0" applyNumberFormat="1" applyFill="1" applyBorder="1" applyAlignment="1" applyProtection="1">
      <alignment vertical="top" wrapText="1"/>
    </xf>
    <xf numFmtId="0" fontId="3" fillId="0" borderId="8" xfId="0" applyNumberFormat="1" applyFont="1" applyFill="1" applyBorder="1" applyAlignment="1" applyProtection="1">
      <alignment vertical="top" wrapText="1"/>
    </xf>
    <xf numFmtId="0" fontId="3" fillId="0" borderId="8" xfId="0" applyFont="1" applyBorder="1" applyAlignment="1">
      <alignment vertical="top"/>
    </xf>
    <xf numFmtId="0" fontId="0" fillId="0" borderId="8" xfId="0" applyFont="1" applyBorder="1" applyAlignment="1">
      <alignment vertical="top"/>
    </xf>
    <xf numFmtId="0" fontId="0" fillId="0" borderId="8" xfId="0" applyFont="1" applyBorder="1" applyAlignment="1"/>
    <xf numFmtId="164" fontId="0" fillId="8" borderId="1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right" wrapText="1"/>
    </xf>
    <xf numFmtId="0" fontId="1" fillId="3" borderId="9" xfId="0" applyFont="1" applyFill="1" applyBorder="1" applyAlignment="1">
      <alignment horizontal="right" wrapText="1"/>
    </xf>
    <xf numFmtId="0" fontId="0" fillId="0" borderId="8" xfId="0" applyFont="1" applyBorder="1" applyAlignment="1">
      <alignment horizontal="right"/>
    </xf>
    <xf numFmtId="0" fontId="7" fillId="0" borderId="12" xfId="0" applyFont="1" applyBorder="1" applyAlignment="1">
      <alignment horizontal="center" vertical="center" wrapText="1"/>
    </xf>
    <xf numFmtId="0" fontId="0" fillId="5" borderId="8" xfId="0" applyFont="1" applyFill="1" applyBorder="1" applyAlignment="1"/>
    <xf numFmtId="0" fontId="7" fillId="0" borderId="8" xfId="0" applyFont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wrapText="1"/>
    </xf>
    <xf numFmtId="0" fontId="0" fillId="9" borderId="12" xfId="0" applyFont="1" applyFill="1" applyBorder="1"/>
    <xf numFmtId="0" fontId="3" fillId="9" borderId="13" xfId="0" applyNumberFormat="1" applyFont="1" applyFill="1" applyBorder="1" applyAlignment="1" applyProtection="1">
      <alignment vertical="top" wrapText="1"/>
    </xf>
    <xf numFmtId="0" fontId="0" fillId="9" borderId="13" xfId="0" applyNumberFormat="1" applyFill="1" applyBorder="1" applyAlignment="1" applyProtection="1">
      <alignment vertical="top" wrapText="1"/>
    </xf>
    <xf numFmtId="164" fontId="0" fillId="10" borderId="1" xfId="0" applyNumberFormat="1" applyFont="1" applyFill="1" applyBorder="1" applyAlignment="1">
      <alignment horizontal="center"/>
    </xf>
    <xf numFmtId="164" fontId="0" fillId="10" borderId="8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right"/>
    </xf>
    <xf numFmtId="0" fontId="0" fillId="0" borderId="11" xfId="0" applyFont="1" applyBorder="1" applyAlignment="1">
      <alignment horizontal="right" wrapText="1"/>
    </xf>
    <xf numFmtId="0" fontId="0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10" xfId="0" applyFont="1" applyBorder="1" applyAlignment="1">
      <alignment horizontal="right" wrapText="1"/>
    </xf>
    <xf numFmtId="0" fontId="1" fillId="0" borderId="17" xfId="0" applyFont="1" applyFill="1" applyBorder="1" applyAlignment="1">
      <alignment horizontal="left" wrapText="1"/>
    </xf>
    <xf numFmtId="0" fontId="0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14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2" fillId="0" borderId="0" xfId="0" applyNumberFormat="1" applyFont="1" applyFill="1" applyAlignment="1" applyProtection="1"/>
    <xf numFmtId="0" fontId="0" fillId="0" borderId="0" xfId="0" applyNumberFormat="1" applyFill="1" applyAlignment="1" applyProtection="1"/>
    <xf numFmtId="0" fontId="0" fillId="0" borderId="10" xfId="0" applyNumberFormat="1" applyFill="1" applyBorder="1" applyAlignment="1" applyProtection="1">
      <alignment horizontal="center" vertical="center"/>
    </xf>
    <xf numFmtId="0" fontId="0" fillId="0" borderId="8" xfId="0" applyNumberFormat="1" applyFill="1" applyBorder="1" applyAlignment="1" applyProtection="1">
      <alignment wrapTex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wrapText="1"/>
    </xf>
    <xf numFmtId="44" fontId="0" fillId="0" borderId="8" xfId="10" applyFont="1" applyFill="1" applyBorder="1" applyAlignment="1" applyProtection="1"/>
    <xf numFmtId="44" fontId="3" fillId="0" borderId="8" xfId="10" applyFont="1" applyFill="1" applyBorder="1" applyAlignment="1" applyProtection="1"/>
    <xf numFmtId="0" fontId="0" fillId="0" borderId="8" xfId="0" applyNumberFormat="1" applyFont="1" applyFill="1" applyBorder="1" applyAlignment="1" applyProtection="1"/>
    <xf numFmtId="44" fontId="2" fillId="0" borderId="8" xfId="10" applyNumberFormat="1" applyFont="1" applyFill="1" applyBorder="1" applyAlignment="1" applyProtection="1"/>
    <xf numFmtId="0" fontId="0" fillId="0" borderId="8" xfId="0" applyNumberFormat="1" applyFont="1" applyFill="1" applyBorder="1" applyAlignment="1" applyProtection="1">
      <alignment vertical="top" wrapText="1"/>
    </xf>
    <xf numFmtId="44" fontId="0" fillId="0" borderId="8" xfId="0" applyNumberFormat="1" applyFont="1" applyFill="1" applyBorder="1" applyAlignment="1" applyProtection="1">
      <alignment wrapText="1"/>
    </xf>
    <xf numFmtId="0" fontId="0" fillId="0" borderId="8" xfId="0" applyNumberFormat="1" applyFill="1" applyBorder="1" applyAlignment="1" applyProtection="1">
      <alignment vertical="top"/>
    </xf>
    <xf numFmtId="44" fontId="2" fillId="0" borderId="8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center" vertical="top" wrapText="1"/>
    </xf>
    <xf numFmtId="0" fontId="0" fillId="9" borderId="18" xfId="0" applyFont="1" applyFill="1" applyBorder="1"/>
    <xf numFmtId="0" fontId="14" fillId="11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wrapText="1"/>
    </xf>
    <xf numFmtId="164" fontId="9" fillId="8" borderId="1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</cellXfs>
  <cellStyles count="13">
    <cellStyle name="Hipervínculo" xfId="1" builtinId="8"/>
    <cellStyle name="Hipervínculo 2" xfId="9"/>
    <cellStyle name="Hipervínculo 3" xfId="5"/>
    <cellStyle name="Moneda" xfId="2" builtinId="4"/>
    <cellStyle name="Moneda 2" xfId="10"/>
    <cellStyle name="Moneda 3" xfId="6"/>
    <cellStyle name="Normal" xfId="0" builtinId="0"/>
    <cellStyle name="Normal 2" xfId="8"/>
    <cellStyle name="Normal 3" xfId="4"/>
    <cellStyle name="Normal 4" xfId="12"/>
    <cellStyle name="Porcentaje" xfId="3" builtinId="5"/>
    <cellStyle name="Porcentaje 2" xfId="11"/>
    <cellStyle name="Porcentaj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c\Downloads\PRECIOS-DE-REFERENCIA-AGUAS-Y-BEBIDAS-FEBRERO-2024-%20NUEVO%20ACUERDO%20MARCO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BIDAS"/>
    </sheetNames>
    <sheetDataSet>
      <sheetData sheetId="0" refreshError="1">
        <row r="31">
          <cell r="I31">
            <v>1043.8333333333333</v>
          </cell>
        </row>
        <row r="40">
          <cell r="I40">
            <v>2543.6466666666665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guaella.com.ar/product-page/bid%C3%B3n-20-litros" TargetMode="External"/><Relationship Id="rId2" Type="http://schemas.openxmlformats.org/officeDocument/2006/relationships/hyperlink" Target="https://www.aguaella.com.ar/product-page/bid%C3%B3n12-litros" TargetMode="External"/><Relationship Id="rId1" Type="http://schemas.openxmlformats.org/officeDocument/2006/relationships/hyperlink" Target="https://articulo.mercadolibre.com.ar/MLA-867441807-agua-en-bidon-20lts-aquamasters-zona-caba-_J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todigital3.com.ar/sitios/cdigi/producto/_/A-00227155-00227155-200/" TargetMode="External"/><Relationship Id="rId13" Type="http://schemas.openxmlformats.org/officeDocument/2006/relationships/hyperlink" Target="https://www.laronline.com.ar/productos/bidon-de-agua-nuestra-12l1/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www.cotodigital3.com.ar/sitios/cdigi/producto/-agua-mineral--kin----bidon-6-l/_/A-00288309-00288309-200?gclid=EAIaIQobChMI66LtppLH8gIVi4KRCh1B2AynEAAYAiAAEgJxLvD_BwE" TargetMode="External"/><Relationship Id="rId7" Type="http://schemas.openxmlformats.org/officeDocument/2006/relationships/hyperlink" Target="https://www.disco.com.ar/agua-villavicencio-pet-sin-gas-500-ml/p?idsku=238784&amp;gclid=Cj0KCQiAjc2QBhDgARIsAMc3SqSYteeC1NzVkf-8yL28H3xX66Pa4xe7L-I1vniuX1qfwTIIUZh_hRsaAnmoEALw_wcB&amp;gclsrc=aw.ds" TargetMode="External"/><Relationship Id="rId12" Type="http://schemas.openxmlformats.org/officeDocument/2006/relationships/hyperlink" Target="https://articulo.mercadolibre.com.ar/MLA-867441807-agua-en-bidon-20lts-aquamasters-zona-caba-_JM" TargetMode="External"/><Relationship Id="rId17" Type="http://schemas.openxmlformats.org/officeDocument/2006/relationships/hyperlink" Target="https://www.aguaella.com.ar/product-page/bid%C3%B3n-20-litros" TargetMode="External"/><Relationship Id="rId2" Type="http://schemas.openxmlformats.org/officeDocument/2006/relationships/hyperlink" Target="http://maxiconsumo.com/sucursal_capital/catalog/product/view/id/3350/s/agua-kin-bidon-6-5-lt-22266/category/126/" TargetMode="External"/><Relationship Id="rId16" Type="http://schemas.openxmlformats.org/officeDocument/2006/relationships/hyperlink" Target="https://www.cotodigital3.com.ar/sitios/cdigi/producto/-agua-mineral-natural-villa-del-sur-600-ml/_/A-00266816-00266816-200" TargetMode="External"/><Relationship Id="rId1" Type="http://schemas.openxmlformats.org/officeDocument/2006/relationships/hyperlink" Target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 TargetMode="External"/><Relationship Id="rId6" Type="http://schemas.openxmlformats.org/officeDocument/2006/relationships/hyperlink" Target="https://www.disco.com.ar/agua-sierra-de-los-padres-6-l/p?idsku=320527&amp;gclid=Cj0KCQiAjc2QBhDgARIsAMc3SqS4yLbvq_1Ex0qzxEE-j-eMojqPvDVU9xAaLx5Q8M0fxZz4frIZsawaAj47EALw_wcB&amp;gclsrc=aw.ds" TargetMode="External"/><Relationship Id="rId11" Type="http://schemas.openxmlformats.org/officeDocument/2006/relationships/hyperlink" Target="https://regondi.com/producto/premium_12r/" TargetMode="External"/><Relationship Id="rId5" Type="http://schemas.openxmlformats.org/officeDocument/2006/relationships/hyperlink" Target="https://www.hiperlibertad.com.ar/agua-mineral-sin-gas-villavicencio-500-ml/p" TargetMode="External"/><Relationship Id="rId15" Type="http://schemas.openxmlformats.org/officeDocument/2006/relationships/hyperlink" Target="https://articulo.mercadolibre.com.ar/MLA-1345885667-bidon-de-12-y-20-litros-vacio-agua-mineral-_JM" TargetMode="External"/><Relationship Id="rId10" Type="http://schemas.openxmlformats.org/officeDocument/2006/relationships/hyperlink" Target="https://www.aguaella.com.ar/product-page/bid%C3%B3n-20-litros" TargetMode="External"/><Relationship Id="rId4" Type="http://schemas.openxmlformats.org/officeDocument/2006/relationships/hyperlink" Target="https://www.cotodigital3.com.ar/sitios/cdigi/producto/-agua-mineral-natural-de-manantial-villavicencio-500-ml/_/A-00011779-00011779-200" TargetMode="External"/><Relationship Id="rId9" Type="http://schemas.openxmlformats.org/officeDocument/2006/relationships/hyperlink" Target="https://www.disco.com.ar/agua-mineral-sierra-de-los-padres-sin-gas-1-5-l/p?idsku=306910&amp;gclid=Cj0KCQiAjc2QBhDgARIsAMc3SqR56UDs98mSzDTwoJbnzZVlYQbBkkgX02C69oGoxnKzA9gL7T3a4cQaAlW5EALw_wcB&amp;gclsrc=aw.ds" TargetMode="External"/><Relationship Id="rId14" Type="http://schemas.openxmlformats.org/officeDocument/2006/relationships/hyperlink" Target="https://www.aguaella.com.ar/product-page/bid%C3%B3n12-lit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workbookViewId="0">
      <selection activeCell="A5" sqref="A5"/>
    </sheetView>
  </sheetViews>
  <sheetFormatPr baseColWidth="10" defaultRowHeight="15" customHeight="1"/>
  <cols>
    <col min="1" max="1" width="4.85546875" customWidth="1"/>
    <col min="2" max="2" width="12.5703125" customWidth="1"/>
    <col min="3" max="3" width="32.42578125" customWidth="1"/>
    <col min="4" max="4" width="15.7109375" customWidth="1"/>
    <col min="5" max="5" width="10.7109375" customWidth="1"/>
    <col min="6" max="6" width="13.42578125" customWidth="1"/>
    <col min="7" max="8" width="10.7109375" customWidth="1"/>
    <col min="9" max="9" width="11.85546875" customWidth="1"/>
    <col min="10" max="10" width="11.28515625" customWidth="1"/>
    <col min="11" max="11" width="12.7109375" customWidth="1"/>
    <col min="12" max="12" width="11.140625" customWidth="1"/>
    <col min="13" max="13" width="12.7109375" customWidth="1"/>
    <col min="14" max="14" width="17.7109375" customWidth="1"/>
    <col min="15" max="15" width="12.85546875" customWidth="1"/>
    <col min="16" max="16" width="13.28515625" customWidth="1"/>
  </cols>
  <sheetData>
    <row r="1" spans="1:16">
      <c r="F1" s="1"/>
    </row>
    <row r="2" spans="1:16">
      <c r="F2" s="1"/>
    </row>
    <row r="3" spans="1:16" ht="15" customHeight="1">
      <c r="A3" s="97" t="s">
        <v>132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6" ht="15" customHeight="1">
      <c r="A4" s="97" t="s">
        <v>179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6" ht="15" customHeight="1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2"/>
    </row>
    <row r="6" spans="1:16" ht="60">
      <c r="A6" s="59" t="s">
        <v>26</v>
      </c>
      <c r="B6" s="57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66" t="s">
        <v>11</v>
      </c>
      <c r="N6" s="98" t="s">
        <v>139</v>
      </c>
      <c r="O6" s="99"/>
      <c r="P6" s="100"/>
    </row>
    <row r="7" spans="1:16" ht="30">
      <c r="A7" s="95">
        <v>1</v>
      </c>
      <c r="B7" s="61" t="s">
        <v>13</v>
      </c>
      <c r="C7" s="10" t="s">
        <v>14</v>
      </c>
      <c r="D7" s="7" t="s">
        <v>15</v>
      </c>
      <c r="E7" s="7" t="s">
        <v>16</v>
      </c>
      <c r="F7" s="96">
        <v>2380</v>
      </c>
      <c r="G7" s="64">
        <f t="shared" ref="G7:G13" si="0">+(H7+J7+L7)/3</f>
        <v>6366.666666666667</v>
      </c>
      <c r="H7" s="3">
        <v>6700</v>
      </c>
      <c r="I7" s="8" t="s">
        <v>140</v>
      </c>
      <c r="J7" s="3">
        <v>7500</v>
      </c>
      <c r="K7" s="8" t="s">
        <v>53</v>
      </c>
      <c r="L7" s="3">
        <v>4900</v>
      </c>
      <c r="M7" s="8" t="s">
        <v>41</v>
      </c>
      <c r="N7" s="67" t="s">
        <v>23</v>
      </c>
      <c r="O7" s="68" t="s">
        <v>23</v>
      </c>
      <c r="P7" s="68" t="s">
        <v>23</v>
      </c>
    </row>
    <row r="8" spans="1:16" ht="46.5" customHeight="1">
      <c r="A8" s="95">
        <v>2</v>
      </c>
      <c r="B8" s="61" t="s">
        <v>13</v>
      </c>
      <c r="C8" s="10" t="s">
        <v>18</v>
      </c>
      <c r="D8" s="7" t="s">
        <v>15</v>
      </c>
      <c r="E8" s="7" t="s">
        <v>19</v>
      </c>
      <c r="F8" s="96">
        <v>2170</v>
      </c>
      <c r="G8" s="64">
        <f>+(H8+J8)/2</f>
        <v>3900</v>
      </c>
      <c r="H8" s="3">
        <v>4300</v>
      </c>
      <c r="I8" s="8" t="s">
        <v>140</v>
      </c>
      <c r="J8" s="12">
        <v>3500</v>
      </c>
      <c r="K8" s="8" t="s">
        <v>54</v>
      </c>
      <c r="L8" s="3"/>
      <c r="M8" s="8"/>
      <c r="N8" s="55" t="s">
        <v>23</v>
      </c>
      <c r="O8" s="54" t="s">
        <v>23</v>
      </c>
      <c r="P8" s="56"/>
    </row>
    <row r="9" spans="1:16" ht="30">
      <c r="A9" s="95">
        <v>3</v>
      </c>
      <c r="B9" s="93" t="s">
        <v>13</v>
      </c>
      <c r="C9" s="10" t="s">
        <v>18</v>
      </c>
      <c r="D9" s="53" t="s">
        <v>103</v>
      </c>
      <c r="E9" s="7" t="s">
        <v>20</v>
      </c>
      <c r="F9" s="96">
        <v>2490</v>
      </c>
      <c r="G9" s="64">
        <f t="shared" si="0"/>
        <v>2718.3333333333335</v>
      </c>
      <c r="H9" s="43">
        <v>1905</v>
      </c>
      <c r="I9" s="8" t="s">
        <v>171</v>
      </c>
      <c r="J9" s="43">
        <v>4000</v>
      </c>
      <c r="K9" s="8" t="s">
        <v>172</v>
      </c>
      <c r="L9" s="45">
        <v>2250</v>
      </c>
      <c r="M9" s="44" t="s">
        <v>141</v>
      </c>
      <c r="N9" s="73" t="s">
        <v>144</v>
      </c>
      <c r="O9" s="69"/>
      <c r="P9" s="69"/>
    </row>
    <row r="10" spans="1:16" ht="28.5">
      <c r="A10" s="95">
        <v>4</v>
      </c>
      <c r="B10" s="94" t="s">
        <v>34</v>
      </c>
      <c r="C10" s="48" t="s">
        <v>37</v>
      </c>
      <c r="D10" s="53" t="s">
        <v>39</v>
      </c>
      <c r="E10" s="7"/>
      <c r="F10" s="96">
        <v>4500</v>
      </c>
      <c r="G10" s="64">
        <f t="shared" si="0"/>
        <v>5866.666666666667</v>
      </c>
      <c r="H10" s="43">
        <v>4900</v>
      </c>
      <c r="I10" s="8" t="s">
        <v>41</v>
      </c>
      <c r="J10" s="43">
        <v>5200</v>
      </c>
      <c r="K10" s="8" t="s">
        <v>158</v>
      </c>
      <c r="L10" s="45">
        <v>7500</v>
      </c>
      <c r="M10" s="44" t="s">
        <v>47</v>
      </c>
      <c r="N10" s="73"/>
      <c r="O10" s="69"/>
      <c r="P10" s="69"/>
    </row>
    <row r="11" spans="1:16" ht="30">
      <c r="A11" s="95">
        <v>5</v>
      </c>
      <c r="B11" s="62" t="s">
        <v>34</v>
      </c>
      <c r="C11" s="48" t="s">
        <v>37</v>
      </c>
      <c r="D11" s="53" t="s">
        <v>101</v>
      </c>
      <c r="E11" s="7" t="s">
        <v>142</v>
      </c>
      <c r="F11" s="96">
        <v>1625</v>
      </c>
      <c r="G11" s="64">
        <f t="shared" si="0"/>
        <v>2960.6666666666665</v>
      </c>
      <c r="H11" s="43">
        <v>2127</v>
      </c>
      <c r="I11" s="8" t="s">
        <v>143</v>
      </c>
      <c r="J11" s="45">
        <v>2250</v>
      </c>
      <c r="K11" s="44" t="s">
        <v>141</v>
      </c>
      <c r="L11" s="45">
        <v>4505</v>
      </c>
      <c r="M11" s="8" t="s">
        <v>159</v>
      </c>
      <c r="N11" s="73" t="s">
        <v>144</v>
      </c>
      <c r="O11" s="50" t="s">
        <v>23</v>
      </c>
      <c r="P11" s="56"/>
    </row>
    <row r="12" spans="1:16" ht="47.25" customHeight="1">
      <c r="A12" s="95">
        <v>6</v>
      </c>
      <c r="B12" s="62" t="s">
        <v>34</v>
      </c>
      <c r="C12" s="49" t="str">
        <f>+C11</f>
        <v>AGUA MINERAL</v>
      </c>
      <c r="D12" s="53" t="s">
        <v>145</v>
      </c>
      <c r="E12" s="47" t="s">
        <v>74</v>
      </c>
      <c r="F12" s="96">
        <v>814</v>
      </c>
      <c r="G12" s="64">
        <f t="shared" si="0"/>
        <v>1958.3333333333333</v>
      </c>
      <c r="H12" s="43">
        <v>2435</v>
      </c>
      <c r="I12" s="8" t="s">
        <v>173</v>
      </c>
      <c r="J12" s="43">
        <v>1839</v>
      </c>
      <c r="K12" s="8" t="s">
        <v>174</v>
      </c>
      <c r="L12" s="43">
        <v>1601</v>
      </c>
      <c r="M12" s="8" t="s">
        <v>160</v>
      </c>
      <c r="N12" s="75" t="s">
        <v>81</v>
      </c>
      <c r="O12" s="50"/>
      <c r="P12" s="50"/>
    </row>
    <row r="13" spans="1:16" ht="47.25" customHeight="1">
      <c r="A13" s="95">
        <v>7</v>
      </c>
      <c r="B13" s="61" t="s">
        <v>34</v>
      </c>
      <c r="C13" s="11" t="s">
        <v>24</v>
      </c>
      <c r="D13" s="53" t="s">
        <v>102</v>
      </c>
      <c r="E13" s="7" t="s">
        <v>38</v>
      </c>
      <c r="F13" s="96">
        <v>795</v>
      </c>
      <c r="G13" s="64">
        <f t="shared" si="0"/>
        <v>1782</v>
      </c>
      <c r="H13" s="3">
        <v>2128</v>
      </c>
      <c r="I13" s="9" t="s">
        <v>59</v>
      </c>
      <c r="J13" s="3">
        <v>1599</v>
      </c>
      <c r="K13" s="8" t="s">
        <v>162</v>
      </c>
      <c r="L13" s="3">
        <v>1619</v>
      </c>
      <c r="M13" s="8" t="s">
        <v>151</v>
      </c>
      <c r="N13" s="76" t="s">
        <v>23</v>
      </c>
      <c r="O13" s="70"/>
      <c r="P13" s="68"/>
    </row>
    <row r="14" spans="1:16" ht="15.75" customHeight="1">
      <c r="A14" s="95">
        <v>8</v>
      </c>
      <c r="B14" s="61" t="s">
        <v>22</v>
      </c>
      <c r="C14" s="11" t="s">
        <v>25</v>
      </c>
      <c r="D14" s="53" t="s">
        <v>101</v>
      </c>
      <c r="E14" s="7">
        <v>500</v>
      </c>
      <c r="F14" s="96">
        <v>305.61</v>
      </c>
      <c r="G14" s="64">
        <f>+(H14+J14+L14)/3</f>
        <v>1133</v>
      </c>
      <c r="H14" s="41">
        <v>1150</v>
      </c>
      <c r="I14" s="9" t="s">
        <v>152</v>
      </c>
      <c r="J14" s="41">
        <v>1220</v>
      </c>
      <c r="K14" s="8" t="s">
        <v>163</v>
      </c>
      <c r="L14" s="42">
        <v>1029</v>
      </c>
      <c r="M14" s="8" t="s">
        <v>164</v>
      </c>
      <c r="N14" s="77" t="s">
        <v>146</v>
      </c>
      <c r="O14" s="71"/>
      <c r="P14" s="72"/>
    </row>
    <row r="15" spans="1:16" ht="47.1" customHeight="1">
      <c r="A15" s="95">
        <v>9</v>
      </c>
      <c r="B15" s="62" t="s">
        <v>78</v>
      </c>
      <c r="C15" s="48" t="s">
        <v>69</v>
      </c>
      <c r="D15" s="92" t="s">
        <v>147</v>
      </c>
      <c r="E15" s="47" t="s">
        <v>75</v>
      </c>
      <c r="F15" s="96">
        <v>1398</v>
      </c>
      <c r="G15" s="64">
        <f>+(H15+J15+L15)/3</f>
        <v>1422</v>
      </c>
      <c r="H15" s="41">
        <v>1336</v>
      </c>
      <c r="I15" s="9" t="s">
        <v>176</v>
      </c>
      <c r="J15" s="41">
        <v>1120</v>
      </c>
      <c r="K15" s="9" t="s">
        <v>175</v>
      </c>
      <c r="L15" s="41">
        <v>1810</v>
      </c>
      <c r="M15" s="9" t="s">
        <v>165</v>
      </c>
      <c r="N15" s="75" t="s">
        <v>23</v>
      </c>
      <c r="O15" s="50"/>
      <c r="P15" s="50"/>
    </row>
    <row r="16" spans="1:16" ht="47.1" customHeight="1">
      <c r="A16" s="95">
        <v>10</v>
      </c>
      <c r="B16" s="62" t="s">
        <v>79</v>
      </c>
      <c r="C16" s="48" t="s">
        <v>70</v>
      </c>
      <c r="D16" s="92" t="s">
        <v>148</v>
      </c>
      <c r="E16" s="47" t="s">
        <v>76</v>
      </c>
      <c r="F16" s="52">
        <v>2210</v>
      </c>
      <c r="G16" s="65">
        <f t="shared" ref="G16" si="1">+(H16+J16+L16)/3</f>
        <v>2811.6666666666665</v>
      </c>
      <c r="H16" s="41">
        <v>3190</v>
      </c>
      <c r="I16" s="8" t="s">
        <v>83</v>
      </c>
      <c r="J16" s="41">
        <v>2650</v>
      </c>
      <c r="K16" s="8" t="s">
        <v>166</v>
      </c>
      <c r="L16" s="41">
        <v>2595</v>
      </c>
      <c r="M16" s="8" t="s">
        <v>153</v>
      </c>
      <c r="N16" s="75" t="s">
        <v>81</v>
      </c>
      <c r="O16" s="50"/>
      <c r="P16" s="50"/>
    </row>
    <row r="17" spans="1:16" ht="47.1" customHeight="1">
      <c r="A17" s="95">
        <v>11</v>
      </c>
      <c r="B17" s="63" t="s">
        <v>79</v>
      </c>
      <c r="C17" s="48" t="s">
        <v>70</v>
      </c>
      <c r="D17" s="53" t="s">
        <v>102</v>
      </c>
      <c r="E17" s="7" t="s">
        <v>38</v>
      </c>
      <c r="F17" s="52">
        <v>1798</v>
      </c>
      <c r="G17" s="65">
        <f t="shared" ref="G17:G19" si="2">+(H17+J17+L17)/3</f>
        <v>1071</v>
      </c>
      <c r="H17" s="41">
        <v>1220</v>
      </c>
      <c r="I17" s="8" t="s">
        <v>167</v>
      </c>
      <c r="J17" s="41">
        <v>1008</v>
      </c>
      <c r="K17" s="8" t="s">
        <v>149</v>
      </c>
      <c r="L17" s="41">
        <v>985</v>
      </c>
      <c r="M17" s="8" t="s">
        <v>168</v>
      </c>
      <c r="N17" s="75" t="s">
        <v>23</v>
      </c>
      <c r="O17" s="50"/>
      <c r="P17" s="50"/>
    </row>
    <row r="18" spans="1:16" ht="47.1" customHeight="1">
      <c r="A18" s="95">
        <v>12</v>
      </c>
      <c r="B18" s="62" t="s">
        <v>80</v>
      </c>
      <c r="C18" s="48" t="s">
        <v>71</v>
      </c>
      <c r="D18" s="53" t="s">
        <v>150</v>
      </c>
      <c r="E18" s="47" t="s">
        <v>72</v>
      </c>
      <c r="F18" s="96">
        <v>17988</v>
      </c>
      <c r="G18" s="65">
        <f t="shared" si="2"/>
        <v>24499.666666666668</v>
      </c>
      <c r="H18" s="41">
        <v>28500</v>
      </c>
      <c r="I18" s="8" t="s">
        <v>169</v>
      </c>
      <c r="J18" s="41">
        <v>22999</v>
      </c>
      <c r="K18" s="8" t="s">
        <v>85</v>
      </c>
      <c r="L18" s="41">
        <v>22000</v>
      </c>
      <c r="M18" s="8" t="s">
        <v>177</v>
      </c>
      <c r="N18" s="75" t="s">
        <v>81</v>
      </c>
      <c r="O18" s="50"/>
      <c r="P18" s="50"/>
    </row>
    <row r="19" spans="1:16" ht="47.1" customHeight="1">
      <c r="A19" s="95">
        <v>13</v>
      </c>
      <c r="B19" s="62" t="s">
        <v>154</v>
      </c>
      <c r="C19" s="48" t="s">
        <v>157</v>
      </c>
      <c r="D19" s="53" t="s">
        <v>156</v>
      </c>
      <c r="E19" s="47" t="s">
        <v>155</v>
      </c>
      <c r="F19" s="96">
        <v>590</v>
      </c>
      <c r="G19" s="65">
        <f t="shared" si="2"/>
        <v>639.66666666666663</v>
      </c>
      <c r="H19" s="41">
        <v>760</v>
      </c>
      <c r="I19" s="8" t="s">
        <v>178</v>
      </c>
      <c r="J19" s="41">
        <v>594</v>
      </c>
      <c r="K19" s="8" t="s">
        <v>170</v>
      </c>
      <c r="L19" s="41">
        <v>565</v>
      </c>
      <c r="M19" s="8" t="s">
        <v>161</v>
      </c>
      <c r="N19" s="75" t="s">
        <v>23</v>
      </c>
      <c r="O19" s="50"/>
      <c r="P19" s="50"/>
    </row>
    <row r="20" spans="1:16" ht="15.75" customHeight="1">
      <c r="C20" s="14"/>
      <c r="E20" s="13"/>
      <c r="F20" s="1"/>
    </row>
    <row r="21" spans="1:16" ht="15.75" customHeight="1">
      <c r="B21" s="78"/>
      <c r="C21" s="79"/>
      <c r="D21" s="79"/>
      <c r="E21" s="79"/>
      <c r="F21" s="79"/>
      <c r="G21" s="79"/>
      <c r="H21" s="79"/>
      <c r="I21" s="79"/>
    </row>
    <row r="22" spans="1:16" ht="15.75" customHeight="1">
      <c r="B22" s="79"/>
      <c r="C22" s="79"/>
      <c r="D22" s="79"/>
      <c r="E22" s="79"/>
      <c r="F22" s="79"/>
      <c r="G22" s="79"/>
      <c r="H22" s="79"/>
      <c r="I22" s="79"/>
    </row>
    <row r="23" spans="1:16" ht="15.75" customHeight="1">
      <c r="B23" s="80"/>
      <c r="C23" s="80"/>
      <c r="D23" s="80"/>
      <c r="E23" s="80"/>
      <c r="F23" s="80"/>
      <c r="G23" s="80"/>
      <c r="H23" s="80"/>
      <c r="I23" s="80"/>
    </row>
    <row r="24" spans="1:16" ht="15.75" customHeight="1">
      <c r="B24" s="81"/>
      <c r="C24" s="82"/>
      <c r="D24" s="82"/>
      <c r="E24" s="82"/>
      <c r="F24" s="82"/>
      <c r="G24" s="82"/>
      <c r="H24" s="82"/>
      <c r="I24" s="82"/>
    </row>
    <row r="25" spans="1:16" ht="15.75" customHeight="1">
      <c r="B25" s="83"/>
      <c r="C25" s="84"/>
      <c r="D25" s="46"/>
      <c r="E25" s="84"/>
      <c r="F25" s="46"/>
      <c r="G25" s="84"/>
      <c r="H25" s="46"/>
      <c r="I25" s="85"/>
    </row>
    <row r="26" spans="1:16" ht="15.75" customHeight="1">
      <c r="B26" s="86"/>
      <c r="C26" s="84"/>
      <c r="D26" s="46"/>
      <c r="E26" s="84"/>
      <c r="F26" s="46"/>
      <c r="G26" s="84"/>
      <c r="H26" s="46"/>
      <c r="I26" s="85"/>
    </row>
    <row r="27" spans="1:16" ht="15.75" customHeight="1">
      <c r="B27" s="79"/>
      <c r="C27" s="79"/>
      <c r="D27" s="79"/>
      <c r="E27" s="79"/>
      <c r="F27" s="79"/>
      <c r="G27" s="79"/>
      <c r="H27" s="79"/>
      <c r="I27" s="87"/>
    </row>
    <row r="28" spans="1:16" ht="15.75" customHeight="1">
      <c r="E28" s="13"/>
      <c r="F28" s="1"/>
    </row>
    <row r="29" spans="1:16" ht="15.75" customHeight="1">
      <c r="B29" s="78"/>
      <c r="C29" s="79"/>
      <c r="D29" s="79"/>
      <c r="E29" s="79"/>
      <c r="F29" s="79"/>
      <c r="G29" s="79"/>
      <c r="H29" s="79"/>
      <c r="I29" s="79"/>
    </row>
    <row r="30" spans="1:16" ht="15.75" customHeight="1">
      <c r="B30" s="79"/>
      <c r="C30" s="79"/>
      <c r="D30" s="79"/>
      <c r="E30" s="79"/>
      <c r="F30" s="79"/>
      <c r="G30" s="79"/>
      <c r="H30" s="79"/>
      <c r="I30" s="79"/>
    </row>
    <row r="31" spans="1:16" ht="15.75" customHeight="1">
      <c r="B31" s="80"/>
      <c r="C31" s="80"/>
      <c r="D31" s="80"/>
      <c r="E31" s="80"/>
      <c r="F31" s="80"/>
      <c r="G31" s="80"/>
      <c r="H31" s="80"/>
      <c r="I31" s="80"/>
    </row>
    <row r="32" spans="1:16" ht="15.75" customHeight="1">
      <c r="B32" s="88"/>
      <c r="C32" s="84"/>
      <c r="D32" s="46"/>
      <c r="E32" s="82"/>
      <c r="F32" s="82"/>
      <c r="G32" s="82"/>
      <c r="H32" s="82"/>
      <c r="I32" s="89"/>
    </row>
    <row r="33" spans="2:9" ht="15.75" customHeight="1">
      <c r="B33" s="83"/>
      <c r="C33" s="82"/>
      <c r="D33" s="82"/>
      <c r="E33" s="82"/>
      <c r="F33" s="82"/>
      <c r="G33" s="82"/>
      <c r="H33" s="82"/>
      <c r="I33" s="82"/>
    </row>
    <row r="34" spans="2:9" ht="15.75" customHeight="1">
      <c r="B34" s="83"/>
      <c r="C34" s="85"/>
      <c r="D34" s="88"/>
      <c r="E34" s="85"/>
      <c r="F34" s="88"/>
      <c r="G34" s="85"/>
      <c r="H34" s="88"/>
      <c r="I34" s="85"/>
    </row>
    <row r="35" spans="2:9" ht="15.75" customHeight="1">
      <c r="B35" s="90"/>
      <c r="C35" s="90"/>
      <c r="D35" s="88"/>
      <c r="E35" s="90"/>
      <c r="F35" s="88"/>
      <c r="G35" s="90"/>
      <c r="H35" s="88"/>
      <c r="I35" s="90"/>
    </row>
    <row r="36" spans="2:9" ht="15.75" customHeight="1">
      <c r="B36" s="79"/>
      <c r="C36" s="79"/>
      <c r="D36" s="79"/>
      <c r="E36" s="79"/>
      <c r="F36" s="79"/>
      <c r="G36" s="79"/>
      <c r="H36" s="79"/>
      <c r="I36" s="91"/>
    </row>
    <row r="37" spans="2:9" ht="15.75" customHeight="1">
      <c r="F37" s="1"/>
    </row>
    <row r="38" spans="2:9" ht="15.75" customHeight="1">
      <c r="F38" s="1"/>
    </row>
    <row r="39" spans="2:9" ht="15.75" customHeight="1">
      <c r="F39" s="1"/>
    </row>
    <row r="40" spans="2:9" ht="15.75" customHeight="1">
      <c r="F40" s="1"/>
    </row>
    <row r="41" spans="2:9" ht="15.75" customHeight="1">
      <c r="F41" s="1"/>
    </row>
    <row r="42" spans="2:9" ht="15.75" customHeight="1">
      <c r="F42" s="1"/>
    </row>
    <row r="43" spans="2:9" ht="15.75" customHeight="1">
      <c r="F43" s="1"/>
    </row>
    <row r="44" spans="2:9" ht="15.75" customHeight="1">
      <c r="F44" s="1"/>
    </row>
    <row r="45" spans="2:9" ht="15.75" customHeight="1">
      <c r="F45" s="1"/>
    </row>
    <row r="46" spans="2:9" ht="15.75" customHeight="1">
      <c r="F46" s="1"/>
    </row>
    <row r="47" spans="2:9" ht="15.75" customHeight="1">
      <c r="F47" s="1"/>
    </row>
    <row r="48" spans="2:9" ht="15.75" customHeight="1">
      <c r="F48" s="1"/>
    </row>
    <row r="49" spans="6:6" ht="15.75" customHeight="1">
      <c r="F49" s="1"/>
    </row>
    <row r="50" spans="6:6" ht="15.75" customHeight="1">
      <c r="F50" s="1"/>
    </row>
    <row r="51" spans="6:6" ht="15.75" customHeight="1">
      <c r="F51" s="1"/>
    </row>
    <row r="52" spans="6:6" ht="15.75" customHeight="1">
      <c r="F52" s="1"/>
    </row>
    <row r="53" spans="6:6" ht="15.75" customHeight="1">
      <c r="F53" s="1"/>
    </row>
    <row r="54" spans="6:6" ht="15.75" customHeight="1">
      <c r="F54" s="1"/>
    </row>
    <row r="55" spans="6:6" ht="15.75" customHeight="1">
      <c r="F55" s="1"/>
    </row>
    <row r="56" spans="6:6" ht="15.75" customHeight="1">
      <c r="F56" s="1"/>
    </row>
    <row r="57" spans="6:6" ht="15.75" customHeight="1">
      <c r="F57" s="1"/>
    </row>
    <row r="58" spans="6:6" ht="15.75" customHeight="1">
      <c r="F58" s="1"/>
    </row>
    <row r="59" spans="6:6" ht="15.75" customHeight="1">
      <c r="F59" s="1"/>
    </row>
    <row r="60" spans="6:6" ht="15.75" customHeight="1">
      <c r="F60" s="1"/>
    </row>
    <row r="61" spans="6:6" ht="15.75" customHeight="1">
      <c r="F61" s="1"/>
    </row>
    <row r="62" spans="6:6" ht="15.75" customHeight="1">
      <c r="F62" s="1"/>
    </row>
    <row r="63" spans="6:6" ht="15.75" customHeight="1">
      <c r="F63" s="1"/>
    </row>
    <row r="64" spans="6:6" ht="15.75" customHeight="1">
      <c r="F64" s="1"/>
    </row>
    <row r="65" spans="6:6" ht="15.75" customHeight="1">
      <c r="F65" s="1"/>
    </row>
    <row r="66" spans="6:6" ht="15.75" customHeight="1">
      <c r="F66" s="1"/>
    </row>
    <row r="67" spans="6:6" ht="15.75" customHeight="1">
      <c r="F67" s="1"/>
    </row>
    <row r="68" spans="6:6" ht="15.75" customHeight="1">
      <c r="F68" s="1"/>
    </row>
    <row r="69" spans="6:6" ht="15.75" customHeight="1">
      <c r="F69" s="1"/>
    </row>
    <row r="70" spans="6:6" ht="15.75" customHeight="1">
      <c r="F70" s="1"/>
    </row>
    <row r="71" spans="6:6" ht="15.75" customHeight="1">
      <c r="F71" s="1"/>
    </row>
    <row r="72" spans="6:6" ht="15.75" customHeight="1">
      <c r="F72" s="1"/>
    </row>
    <row r="73" spans="6:6" ht="15.75" customHeight="1">
      <c r="F73" s="1"/>
    </row>
    <row r="74" spans="6:6" ht="15.75" customHeight="1">
      <c r="F74" s="1"/>
    </row>
    <row r="75" spans="6:6" ht="15.75" customHeight="1">
      <c r="F75" s="1"/>
    </row>
    <row r="76" spans="6:6" ht="15.75" customHeight="1">
      <c r="F76" s="1"/>
    </row>
    <row r="77" spans="6:6" ht="15.75" customHeight="1">
      <c r="F77" s="1"/>
    </row>
    <row r="78" spans="6:6" ht="15.75" customHeight="1">
      <c r="F78" s="1"/>
    </row>
    <row r="79" spans="6:6" ht="15.75" customHeight="1">
      <c r="F79" s="1"/>
    </row>
    <row r="80" spans="6:6" ht="15.75" customHeight="1">
      <c r="F80" s="1"/>
    </row>
    <row r="81" spans="6:6" ht="15.75" customHeight="1">
      <c r="F81" s="1"/>
    </row>
  </sheetData>
  <mergeCells count="3">
    <mergeCell ref="A4:N4"/>
    <mergeCell ref="A3:N3"/>
    <mergeCell ref="N6:P6"/>
  </mergeCells>
  <hyperlinks>
    <hyperlink ref="K7" r:id="rId1" location="position=10&amp;search_layout=stack&amp;type=item&amp;tracking_id=2c77e51e-f25c-48ea-9a87-835430e7fca4"/>
    <hyperlink ref="K8" r:id="rId2"/>
    <hyperlink ref="M7" r:id="rId3"/>
  </hyperlinks>
  <printOptions horizontalCentered="1"/>
  <pageMargins left="0.70866141732283472" right="0.70866141732283472" top="0.74803149606299213" bottom="0.74803149606299213" header="0" footer="0"/>
  <pageSetup paperSize="9" scale="66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topLeftCell="Q19" workbookViewId="0">
      <selection activeCell="AC31" sqref="AC31"/>
    </sheetView>
  </sheetViews>
  <sheetFormatPr baseColWidth="10" defaultRowHeight="15"/>
  <cols>
    <col min="2" max="2" width="13.140625" customWidth="1"/>
    <col min="3" max="3" width="22.7109375" bestFit="1" customWidth="1"/>
    <col min="5" max="5" width="13.7109375" customWidth="1"/>
    <col min="6" max="6" width="0" hidden="1" customWidth="1"/>
    <col min="7" max="7" width="20.7109375" customWidth="1"/>
    <col min="8" max="13" width="0" hidden="1" customWidth="1"/>
    <col min="14" max="14" width="7.5703125" hidden="1" customWidth="1"/>
    <col min="15" max="16" width="20.7109375" customWidth="1"/>
    <col min="19" max="19" width="4.85546875" customWidth="1"/>
    <col min="20" max="20" width="12.5703125" customWidth="1"/>
    <col min="21" max="21" width="32.42578125" customWidth="1"/>
    <col min="22" max="22" width="15.7109375" customWidth="1"/>
    <col min="23" max="23" width="10.7109375" customWidth="1"/>
    <col min="24" max="24" width="13.42578125" customWidth="1"/>
    <col min="25" max="26" width="10.7109375" customWidth="1"/>
    <col min="27" max="27" width="11.85546875" customWidth="1"/>
    <col min="28" max="28" width="11.28515625" customWidth="1"/>
    <col min="29" max="29" width="12.7109375" customWidth="1"/>
    <col min="30" max="30" width="11.140625" customWidth="1"/>
    <col min="31" max="31" width="12.7109375" customWidth="1"/>
    <col min="32" max="32" width="17.7109375" customWidth="1"/>
    <col min="33" max="33" width="12.85546875" customWidth="1"/>
    <col min="34" max="34" width="13.28515625" customWidth="1"/>
  </cols>
  <sheetData>
    <row r="1" spans="1:34" ht="15" customHeight="1">
      <c r="A1" s="101" t="s">
        <v>67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34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34" ht="15.75" thickBot="1">
      <c r="A3" s="15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15"/>
      <c r="P3" s="15"/>
    </row>
    <row r="4" spans="1:34" ht="60.75" thickBot="1">
      <c r="A4" s="37" t="s">
        <v>26</v>
      </c>
      <c r="B4" s="38" t="s">
        <v>0</v>
      </c>
      <c r="C4" s="39" t="s">
        <v>1</v>
      </c>
      <c r="D4" s="38" t="s">
        <v>2</v>
      </c>
      <c r="E4" s="38" t="s">
        <v>3</v>
      </c>
      <c r="F4" s="38" t="s">
        <v>4</v>
      </c>
      <c r="G4" s="39" t="s">
        <v>68</v>
      </c>
      <c r="H4" s="38" t="s">
        <v>6</v>
      </c>
      <c r="I4" s="38" t="s">
        <v>7</v>
      </c>
      <c r="J4" s="38" t="s">
        <v>8</v>
      </c>
      <c r="K4" s="38" t="s">
        <v>9</v>
      </c>
      <c r="L4" s="38" t="s">
        <v>10</v>
      </c>
      <c r="M4" s="38" t="s">
        <v>11</v>
      </c>
      <c r="N4" s="38" t="s">
        <v>12</v>
      </c>
      <c r="O4" s="39" t="s">
        <v>61</v>
      </c>
      <c r="P4" s="40" t="s">
        <v>51</v>
      </c>
      <c r="S4" s="59" t="s">
        <v>26</v>
      </c>
      <c r="T4" s="57" t="s">
        <v>0</v>
      </c>
      <c r="U4" s="4" t="s">
        <v>1</v>
      </c>
      <c r="V4" s="4" t="s">
        <v>2</v>
      </c>
      <c r="W4" s="4" t="s">
        <v>3</v>
      </c>
      <c r="X4" s="4" t="s">
        <v>4</v>
      </c>
      <c r="Y4" s="4" t="s">
        <v>5</v>
      </c>
      <c r="Z4" s="4" t="s">
        <v>6</v>
      </c>
      <c r="AA4" s="4" t="s">
        <v>7</v>
      </c>
      <c r="AB4" s="4" t="s">
        <v>8</v>
      </c>
      <c r="AC4" s="4" t="s">
        <v>9</v>
      </c>
      <c r="AD4" s="4" t="s">
        <v>10</v>
      </c>
      <c r="AE4" s="66" t="s">
        <v>11</v>
      </c>
      <c r="AF4" s="98" t="s">
        <v>139</v>
      </c>
      <c r="AG4" s="99"/>
      <c r="AH4" s="100"/>
    </row>
    <row r="5" spans="1:34" ht="30.75" thickBot="1">
      <c r="A5" s="19">
        <v>1</v>
      </c>
      <c r="B5" s="20" t="s">
        <v>13</v>
      </c>
      <c r="C5" s="20" t="s">
        <v>14</v>
      </c>
      <c r="D5" s="21" t="s">
        <v>15</v>
      </c>
      <c r="E5" s="21" t="s">
        <v>16</v>
      </c>
      <c r="F5" s="22">
        <v>180</v>
      </c>
      <c r="G5" s="36">
        <v>3333.3333333333335</v>
      </c>
      <c r="H5" s="23">
        <v>520</v>
      </c>
      <c r="I5" s="24" t="s">
        <v>46</v>
      </c>
      <c r="J5" s="23">
        <v>500</v>
      </c>
      <c r="K5" s="24" t="s">
        <v>49</v>
      </c>
      <c r="L5" s="23">
        <v>400</v>
      </c>
      <c r="M5" s="24" t="s">
        <v>17</v>
      </c>
      <c r="N5" s="25" t="s">
        <v>23</v>
      </c>
      <c r="O5" s="26">
        <v>2466.6666666666665</v>
      </c>
      <c r="P5" s="27">
        <f>+(G5-O5)/O5</f>
        <v>0.35135135135135148</v>
      </c>
      <c r="S5" s="60">
        <v>1</v>
      </c>
      <c r="T5" s="61" t="s">
        <v>13</v>
      </c>
      <c r="U5" s="10" t="s">
        <v>14</v>
      </c>
      <c r="V5" s="7" t="s">
        <v>15</v>
      </c>
      <c r="W5" s="7" t="s">
        <v>16</v>
      </c>
      <c r="X5" s="51">
        <v>1750</v>
      </c>
      <c r="Y5" s="64">
        <f>+(Z5+AB5+AD5)/3</f>
        <v>3333.3333333333335</v>
      </c>
      <c r="Z5" s="3">
        <v>4000</v>
      </c>
      <c r="AA5" s="8" t="s">
        <v>46</v>
      </c>
      <c r="AB5" s="3">
        <v>3000</v>
      </c>
      <c r="AC5" s="8" t="s">
        <v>53</v>
      </c>
      <c r="AD5" s="3">
        <v>3000</v>
      </c>
      <c r="AE5" s="8" t="s">
        <v>41</v>
      </c>
      <c r="AF5" s="67" t="s">
        <v>94</v>
      </c>
      <c r="AG5" s="68" t="s">
        <v>96</v>
      </c>
      <c r="AH5" s="68" t="s">
        <v>97</v>
      </c>
    </row>
    <row r="6" spans="1:34" ht="30.75" thickBot="1">
      <c r="A6" s="19">
        <v>2</v>
      </c>
      <c r="B6" s="20" t="s">
        <v>13</v>
      </c>
      <c r="C6" s="20" t="s">
        <v>18</v>
      </c>
      <c r="D6" s="21" t="s">
        <v>15</v>
      </c>
      <c r="E6" s="21" t="s">
        <v>19</v>
      </c>
      <c r="F6" s="22">
        <v>130</v>
      </c>
      <c r="G6" s="36">
        <v>4130</v>
      </c>
      <c r="H6" s="23">
        <v>520</v>
      </c>
      <c r="I6" s="24" t="s">
        <v>32</v>
      </c>
      <c r="J6" s="22">
        <v>400</v>
      </c>
      <c r="K6" s="24" t="s">
        <v>50</v>
      </c>
      <c r="L6" s="23">
        <v>500</v>
      </c>
      <c r="M6" s="24" t="s">
        <v>33</v>
      </c>
      <c r="N6" s="25" t="s">
        <v>23</v>
      </c>
      <c r="O6" s="26">
        <v>2696.6666666666665</v>
      </c>
      <c r="P6" s="27">
        <f t="shared" ref="P6:P10" si="0">+(G6-O6)/O6</f>
        <v>0.53152039555006192</v>
      </c>
      <c r="S6" s="60">
        <v>2</v>
      </c>
      <c r="T6" s="61" t="s">
        <v>13</v>
      </c>
      <c r="U6" s="10" t="s">
        <v>18</v>
      </c>
      <c r="V6" s="7" t="s">
        <v>15</v>
      </c>
      <c r="W6" s="7" t="s">
        <v>19</v>
      </c>
      <c r="X6" s="51">
        <v>1500</v>
      </c>
      <c r="Y6" s="64">
        <f>+(Z6+AB6+AD6)/3</f>
        <v>4130</v>
      </c>
      <c r="Z6" s="3">
        <v>8500</v>
      </c>
      <c r="AA6" s="8" t="s">
        <v>56</v>
      </c>
      <c r="AB6" s="12">
        <v>2200</v>
      </c>
      <c r="AC6" s="8" t="s">
        <v>54</v>
      </c>
      <c r="AD6" s="3">
        <v>1690</v>
      </c>
      <c r="AE6" s="8" t="s">
        <v>55</v>
      </c>
      <c r="AF6" s="55" t="s">
        <v>95</v>
      </c>
      <c r="AG6" s="54" t="s">
        <v>98</v>
      </c>
      <c r="AH6" s="56"/>
    </row>
    <row r="7" spans="1:34" ht="45.75" thickBot="1">
      <c r="A7" s="19">
        <v>3</v>
      </c>
      <c r="B7" s="20" t="s">
        <v>13</v>
      </c>
      <c r="C7" s="20" t="s">
        <v>18</v>
      </c>
      <c r="D7" s="21" t="s">
        <v>15</v>
      </c>
      <c r="E7" s="21" t="s">
        <v>20</v>
      </c>
      <c r="F7" s="22">
        <v>100</v>
      </c>
      <c r="G7" s="36">
        <v>1718.71</v>
      </c>
      <c r="H7" s="23">
        <v>559.78</v>
      </c>
      <c r="I7" s="24" t="s">
        <v>21</v>
      </c>
      <c r="J7" s="23">
        <v>350</v>
      </c>
      <c r="K7" s="24" t="s">
        <v>40</v>
      </c>
      <c r="L7" s="22">
        <v>393.04</v>
      </c>
      <c r="M7" s="24" t="s">
        <v>27</v>
      </c>
      <c r="N7" s="28" t="s">
        <v>28</v>
      </c>
      <c r="O7" s="26">
        <v>1512.9099999999999</v>
      </c>
      <c r="P7" s="27">
        <f t="shared" si="0"/>
        <v>0.1360292416601121</v>
      </c>
      <c r="S7" s="60">
        <v>3</v>
      </c>
      <c r="T7" s="61" t="s">
        <v>13</v>
      </c>
      <c r="U7" s="10" t="s">
        <v>18</v>
      </c>
      <c r="V7" s="53" t="s">
        <v>103</v>
      </c>
      <c r="W7" s="7" t="s">
        <v>20</v>
      </c>
      <c r="X7" s="51">
        <v>1863</v>
      </c>
      <c r="Y7" s="64">
        <f>+(Z7+AB7+AD7)/3</f>
        <v>2794</v>
      </c>
      <c r="Z7" s="43">
        <v>2800</v>
      </c>
      <c r="AA7" s="8" t="s">
        <v>66</v>
      </c>
      <c r="AB7" s="43">
        <v>2791</v>
      </c>
      <c r="AC7" s="8" t="s">
        <v>58</v>
      </c>
      <c r="AD7" s="45">
        <v>2791</v>
      </c>
      <c r="AE7" s="44" t="s">
        <v>65</v>
      </c>
      <c r="AF7" s="73" t="s">
        <v>81</v>
      </c>
      <c r="AG7" s="69"/>
      <c r="AH7" s="69"/>
    </row>
    <row r="8" spans="1:34" ht="45.75" thickBot="1">
      <c r="A8" s="19">
        <v>4</v>
      </c>
      <c r="B8" s="20" t="s">
        <v>34</v>
      </c>
      <c r="C8" s="29" t="s">
        <v>37</v>
      </c>
      <c r="D8" s="30" t="s">
        <v>39</v>
      </c>
      <c r="E8" s="21" t="s">
        <v>35</v>
      </c>
      <c r="F8" s="22">
        <v>320</v>
      </c>
      <c r="G8" s="36">
        <v>3150</v>
      </c>
      <c r="H8" s="23">
        <v>560</v>
      </c>
      <c r="I8" s="24" t="s">
        <v>41</v>
      </c>
      <c r="J8" s="23">
        <v>600</v>
      </c>
      <c r="K8" s="24" t="s">
        <v>47</v>
      </c>
      <c r="L8" s="22" t="s">
        <v>23</v>
      </c>
      <c r="M8" s="24"/>
      <c r="N8" s="28"/>
      <c r="O8" s="26">
        <v>2350</v>
      </c>
      <c r="P8" s="27">
        <f t="shared" si="0"/>
        <v>0.34042553191489361</v>
      </c>
      <c r="S8" s="60">
        <v>5</v>
      </c>
      <c r="T8" s="62" t="s">
        <v>34</v>
      </c>
      <c r="U8" s="48" t="s">
        <v>37</v>
      </c>
      <c r="V8" s="49"/>
      <c r="W8" s="47" t="s">
        <v>73</v>
      </c>
      <c r="X8" s="52">
        <v>1350</v>
      </c>
      <c r="Y8" s="65">
        <f>+[1]BEBIDAS!$I$40</f>
        <v>2543.6466666666665</v>
      </c>
      <c r="Z8" s="58">
        <v>2791</v>
      </c>
      <c r="AA8" s="8" t="s">
        <v>65</v>
      </c>
      <c r="AB8" s="58">
        <v>2532</v>
      </c>
      <c r="AC8" s="8" t="s">
        <v>133</v>
      </c>
      <c r="AD8" s="58">
        <v>2820</v>
      </c>
      <c r="AE8" s="8" t="s">
        <v>134</v>
      </c>
      <c r="AF8" s="74" t="s">
        <v>23</v>
      </c>
      <c r="AG8" s="50" t="s">
        <v>23</v>
      </c>
      <c r="AH8" s="56"/>
    </row>
    <row r="9" spans="1:34" ht="60.75" thickBot="1">
      <c r="A9" s="19">
        <v>5</v>
      </c>
      <c r="B9" s="20" t="s">
        <v>22</v>
      </c>
      <c r="C9" s="29" t="s">
        <v>25</v>
      </c>
      <c r="D9" s="30" t="s">
        <v>39</v>
      </c>
      <c r="E9" s="19" t="s">
        <v>36</v>
      </c>
      <c r="F9" s="22">
        <v>40</v>
      </c>
      <c r="G9" s="36">
        <v>739.33333333333337</v>
      </c>
      <c r="H9" s="23">
        <v>146</v>
      </c>
      <c r="I9" s="31" t="s">
        <v>42</v>
      </c>
      <c r="J9" s="23">
        <v>115.99</v>
      </c>
      <c r="K9" s="24" t="s">
        <v>31</v>
      </c>
      <c r="L9" s="23">
        <v>145.35</v>
      </c>
      <c r="M9" s="24" t="s">
        <v>29</v>
      </c>
      <c r="N9" s="32" t="s">
        <v>30</v>
      </c>
      <c r="O9" s="26">
        <v>524</v>
      </c>
      <c r="P9" s="27">
        <f t="shared" si="0"/>
        <v>0.4109414758269721</v>
      </c>
      <c r="S9" s="60">
        <v>6</v>
      </c>
      <c r="T9" s="62" t="s">
        <v>34</v>
      </c>
      <c r="U9" s="49" t="str">
        <f>+U8</f>
        <v>AGUA MINERAL</v>
      </c>
      <c r="V9" s="49"/>
      <c r="W9" s="47" t="s">
        <v>74</v>
      </c>
      <c r="X9" s="52">
        <v>808</v>
      </c>
      <c r="Y9" s="65">
        <f>+(Z9+AB9+AD9)/3</f>
        <v>1063.9533333333334</v>
      </c>
      <c r="Z9" s="58">
        <v>1165.8699999999999</v>
      </c>
      <c r="AA9" s="8" t="s">
        <v>91</v>
      </c>
      <c r="AB9" s="58">
        <v>1183.97</v>
      </c>
      <c r="AC9" s="8" t="s">
        <v>92</v>
      </c>
      <c r="AD9" s="58">
        <v>842.02</v>
      </c>
      <c r="AE9" s="8" t="s">
        <v>93</v>
      </c>
      <c r="AF9" s="75" t="s">
        <v>81</v>
      </c>
      <c r="AG9" s="50"/>
      <c r="AH9" s="50"/>
    </row>
    <row r="10" spans="1:34" ht="90.75" thickBot="1">
      <c r="A10" s="19">
        <v>6</v>
      </c>
      <c r="B10" s="20" t="s">
        <v>34</v>
      </c>
      <c r="C10" s="29" t="s">
        <v>24</v>
      </c>
      <c r="D10" s="33" t="s">
        <v>39</v>
      </c>
      <c r="E10" s="34" t="s">
        <v>38</v>
      </c>
      <c r="F10" s="35">
        <v>67.5</v>
      </c>
      <c r="G10" s="36">
        <v>925.56666666666661</v>
      </c>
      <c r="H10" s="23">
        <v>70.86</v>
      </c>
      <c r="I10" s="31" t="s">
        <v>44</v>
      </c>
      <c r="J10" s="23">
        <v>142</v>
      </c>
      <c r="K10" s="24" t="s">
        <v>48</v>
      </c>
      <c r="L10" s="23">
        <v>73.34</v>
      </c>
      <c r="M10" s="24" t="s">
        <v>43</v>
      </c>
      <c r="N10" s="32" t="s">
        <v>45</v>
      </c>
      <c r="O10" s="26">
        <v>708.66666666666663</v>
      </c>
      <c r="P10" s="27">
        <f t="shared" si="0"/>
        <v>0.30606773283160865</v>
      </c>
      <c r="S10" s="60">
        <v>7</v>
      </c>
      <c r="T10" s="61" t="s">
        <v>34</v>
      </c>
      <c r="U10" s="11" t="s">
        <v>24</v>
      </c>
      <c r="V10" s="53" t="s">
        <v>102</v>
      </c>
      <c r="W10" s="7" t="s">
        <v>38</v>
      </c>
      <c r="X10" s="52">
        <v>555</v>
      </c>
      <c r="Y10" s="64">
        <f t="shared" ref="Y10" si="1">+(Z10+AB10+AD10)/3</f>
        <v>925.56666666666661</v>
      </c>
      <c r="Z10" s="3">
        <v>660.7</v>
      </c>
      <c r="AA10" s="9" t="s">
        <v>59</v>
      </c>
      <c r="AB10" s="3">
        <v>1094</v>
      </c>
      <c r="AC10" s="8" t="s">
        <v>57</v>
      </c>
      <c r="AD10" s="3">
        <v>1022</v>
      </c>
      <c r="AE10" s="8" t="s">
        <v>60</v>
      </c>
      <c r="AF10" s="76" t="s">
        <v>23</v>
      </c>
      <c r="AG10" s="70"/>
      <c r="AH10" s="68" t="s">
        <v>100</v>
      </c>
    </row>
    <row r="11" spans="1:34" ht="15.75" thickBot="1">
      <c r="A11" s="102" t="s">
        <v>52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4"/>
      <c r="S11" s="60">
        <v>8</v>
      </c>
      <c r="T11" s="61" t="s">
        <v>22</v>
      </c>
      <c r="U11" s="11" t="s">
        <v>25</v>
      </c>
      <c r="V11" s="53" t="s">
        <v>101</v>
      </c>
      <c r="W11" s="7" t="s">
        <v>36</v>
      </c>
      <c r="X11" s="51">
        <v>252.84</v>
      </c>
      <c r="Y11" s="64">
        <f>+(Z11+AB11+AD11)/3</f>
        <v>739.33333333333337</v>
      </c>
      <c r="Z11" s="41">
        <v>750</v>
      </c>
      <c r="AA11" s="9" t="s">
        <v>63</v>
      </c>
      <c r="AB11" s="41">
        <v>805</v>
      </c>
      <c r="AC11" s="8" t="s">
        <v>64</v>
      </c>
      <c r="AD11" s="42">
        <v>663</v>
      </c>
      <c r="AE11" s="8" t="s">
        <v>62</v>
      </c>
      <c r="AF11" s="77" t="s">
        <v>81</v>
      </c>
      <c r="AG11" s="71"/>
      <c r="AH11" s="72" t="s">
        <v>99</v>
      </c>
    </row>
    <row r="12" spans="1:34" ht="30">
      <c r="S12" s="60">
        <v>9</v>
      </c>
      <c r="T12" s="62" t="s">
        <v>78</v>
      </c>
      <c r="U12" s="48" t="s">
        <v>69</v>
      </c>
      <c r="V12" s="92" t="s">
        <v>135</v>
      </c>
      <c r="W12" s="47" t="s">
        <v>75</v>
      </c>
      <c r="X12" s="52">
        <v>715</v>
      </c>
      <c r="Y12" s="65">
        <f>+[1]BEBIDAS!$I$31</f>
        <v>1043.8333333333333</v>
      </c>
      <c r="Z12" s="58">
        <v>750</v>
      </c>
      <c r="AA12" s="50" t="s">
        <v>136</v>
      </c>
      <c r="AB12" s="58">
        <v>1263</v>
      </c>
      <c r="AC12" s="50" t="s">
        <v>137</v>
      </c>
      <c r="AD12" s="58">
        <v>1125</v>
      </c>
      <c r="AE12" s="50" t="s">
        <v>138</v>
      </c>
      <c r="AF12" s="74"/>
      <c r="AG12" s="50"/>
      <c r="AH12" s="50"/>
    </row>
    <row r="13" spans="1:34" ht="45">
      <c r="S13" s="60">
        <v>10</v>
      </c>
      <c r="T13" s="62" t="s">
        <v>79</v>
      </c>
      <c r="U13" s="48" t="s">
        <v>70</v>
      </c>
      <c r="V13" s="49"/>
      <c r="W13" s="47" t="s">
        <v>76</v>
      </c>
      <c r="X13" s="52"/>
      <c r="Y13" s="65">
        <f t="shared" ref="Y13:Y15" si="2">+(Z13+AB13+AD13)/3</f>
        <v>1641.3333333333333</v>
      </c>
      <c r="Z13" s="58">
        <v>1819</v>
      </c>
      <c r="AA13" s="8" t="s">
        <v>83</v>
      </c>
      <c r="AB13" s="58">
        <v>1325</v>
      </c>
      <c r="AC13" s="8" t="s">
        <v>87</v>
      </c>
      <c r="AD13" s="58">
        <v>1780</v>
      </c>
      <c r="AE13" s="8" t="s">
        <v>88</v>
      </c>
      <c r="AF13" s="75" t="s">
        <v>81</v>
      </c>
      <c r="AG13" s="50"/>
      <c r="AH13" s="50"/>
    </row>
    <row r="14" spans="1:34">
      <c r="S14" s="60">
        <v>11</v>
      </c>
      <c r="T14" s="63" t="s">
        <v>79</v>
      </c>
      <c r="U14" s="48" t="s">
        <v>70</v>
      </c>
      <c r="V14" s="49"/>
      <c r="W14" s="47" t="s">
        <v>77</v>
      </c>
      <c r="X14" s="52"/>
      <c r="Y14" s="65">
        <f t="shared" si="2"/>
        <v>1131.6633333333332</v>
      </c>
      <c r="Z14" s="58">
        <v>1391</v>
      </c>
      <c r="AA14" s="8" t="s">
        <v>82</v>
      </c>
      <c r="AB14" s="58">
        <v>1058.99</v>
      </c>
      <c r="AC14" s="8" t="s">
        <v>89</v>
      </c>
      <c r="AD14" s="58">
        <v>945</v>
      </c>
      <c r="AE14" s="8" t="s">
        <v>90</v>
      </c>
      <c r="AF14" s="75" t="s">
        <v>81</v>
      </c>
      <c r="AG14" s="50"/>
      <c r="AH14" s="50"/>
    </row>
    <row r="15" spans="1:34" ht="30">
      <c r="S15" s="60">
        <v>12</v>
      </c>
      <c r="T15" s="62" t="s">
        <v>80</v>
      </c>
      <c r="U15" s="48" t="s">
        <v>71</v>
      </c>
      <c r="V15" s="49"/>
      <c r="W15" s="47" t="s">
        <v>72</v>
      </c>
      <c r="X15" s="52"/>
      <c r="Y15" s="65">
        <f t="shared" si="2"/>
        <v>15000</v>
      </c>
      <c r="Z15" s="58">
        <v>18000</v>
      </c>
      <c r="AA15" s="8" t="s">
        <v>84</v>
      </c>
      <c r="AB15" s="58">
        <v>12000</v>
      </c>
      <c r="AC15" s="8" t="s">
        <v>85</v>
      </c>
      <c r="AD15" s="58">
        <v>15000</v>
      </c>
      <c r="AE15" s="8" t="s">
        <v>86</v>
      </c>
      <c r="AF15" s="75" t="s">
        <v>81</v>
      </c>
      <c r="AG15" s="50"/>
      <c r="AH15" s="50"/>
    </row>
    <row r="16" spans="1:34">
      <c r="U16" s="14"/>
      <c r="W16" s="13"/>
      <c r="X16" s="1"/>
    </row>
    <row r="17" spans="20:27">
      <c r="U17" s="14"/>
      <c r="W17" s="13"/>
      <c r="X17" s="1"/>
    </row>
    <row r="18" spans="20:27">
      <c r="T18" s="78" t="s">
        <v>130</v>
      </c>
      <c r="U18" s="79"/>
      <c r="V18" s="79"/>
      <c r="W18" s="79"/>
      <c r="X18" s="79"/>
      <c r="Y18" s="79"/>
      <c r="Z18" s="79"/>
      <c r="AA18" s="79"/>
    </row>
    <row r="19" spans="20:27">
      <c r="T19" s="79"/>
      <c r="U19" s="79"/>
      <c r="V19" s="79"/>
      <c r="W19" s="79"/>
      <c r="X19" s="79"/>
      <c r="Y19" s="79"/>
      <c r="Z19" s="79"/>
      <c r="AA19" s="79"/>
    </row>
    <row r="20" spans="20:27">
      <c r="T20" s="80" t="s">
        <v>104</v>
      </c>
      <c r="U20" s="80" t="s">
        <v>105</v>
      </c>
      <c r="V20" s="80" t="s">
        <v>106</v>
      </c>
      <c r="W20" s="80" t="s">
        <v>107</v>
      </c>
      <c r="X20" s="80" t="s">
        <v>106</v>
      </c>
      <c r="Y20" s="80" t="s">
        <v>108</v>
      </c>
      <c r="Z20" s="80" t="s">
        <v>106</v>
      </c>
      <c r="AA20" s="80" t="s">
        <v>109</v>
      </c>
    </row>
    <row r="21" spans="20:27" ht="60">
      <c r="T21" s="81" t="s">
        <v>110</v>
      </c>
      <c r="U21" s="82" t="s">
        <v>111</v>
      </c>
      <c r="V21" s="82" t="s">
        <v>111</v>
      </c>
      <c r="W21" s="82" t="s">
        <v>111</v>
      </c>
      <c r="X21" s="82" t="s">
        <v>111</v>
      </c>
      <c r="Y21" s="82" t="s">
        <v>111</v>
      </c>
      <c r="Z21" s="82" t="s">
        <v>111</v>
      </c>
      <c r="AA21" s="82" t="s">
        <v>111</v>
      </c>
    </row>
    <row r="22" spans="20:27" ht="36.75" customHeight="1">
      <c r="T22" s="83" t="s">
        <v>112</v>
      </c>
      <c r="U22" s="84">
        <v>935</v>
      </c>
      <c r="V22" s="46" t="s">
        <v>113</v>
      </c>
      <c r="W22" s="84">
        <v>935</v>
      </c>
      <c r="X22" s="46" t="s">
        <v>114</v>
      </c>
      <c r="Y22" s="84">
        <v>855</v>
      </c>
      <c r="Z22" s="46" t="s">
        <v>115</v>
      </c>
      <c r="AA22" s="85">
        <f>+(U22+W22+Y22)/3</f>
        <v>908.33333333333337</v>
      </c>
    </row>
    <row r="23" spans="20:27" ht="49.5" customHeight="1">
      <c r="T23" s="86" t="s">
        <v>116</v>
      </c>
      <c r="U23" s="84">
        <v>1125</v>
      </c>
      <c r="V23" s="46" t="s">
        <v>117</v>
      </c>
      <c r="W23" s="84">
        <v>1263</v>
      </c>
      <c r="X23" s="46" t="s">
        <v>118</v>
      </c>
      <c r="Y23" s="84">
        <v>1150</v>
      </c>
      <c r="Z23" s="46" t="s">
        <v>119</v>
      </c>
      <c r="AA23" s="85">
        <f>+(U23+W23+Y23)/3</f>
        <v>1179.3333333333333</v>
      </c>
    </row>
    <row r="24" spans="20:27">
      <c r="T24" s="79"/>
      <c r="U24" s="79"/>
      <c r="V24" s="79"/>
      <c r="W24" s="79"/>
      <c r="X24" s="79"/>
      <c r="Y24" s="79"/>
      <c r="Z24" s="79"/>
      <c r="AA24" s="87">
        <f>+(AA22+AA23)/2</f>
        <v>1043.8333333333333</v>
      </c>
    </row>
    <row r="25" spans="20:27">
      <c r="W25" s="13"/>
      <c r="X25" s="1"/>
    </row>
    <row r="26" spans="20:27">
      <c r="T26" s="78" t="s">
        <v>131</v>
      </c>
      <c r="U26" s="79"/>
      <c r="V26" s="79"/>
      <c r="W26" s="79"/>
      <c r="X26" s="79"/>
      <c r="Y26" s="79"/>
      <c r="Z26" s="79"/>
      <c r="AA26" s="79"/>
    </row>
    <row r="27" spans="20:27">
      <c r="T27" s="79"/>
      <c r="U27" s="79"/>
      <c r="V27" s="79"/>
      <c r="W27" s="79"/>
      <c r="X27" s="79"/>
      <c r="Y27" s="79"/>
      <c r="Z27" s="79"/>
      <c r="AA27" s="79"/>
    </row>
    <row r="28" spans="20:27">
      <c r="T28" s="80" t="s">
        <v>104</v>
      </c>
      <c r="U28" s="80" t="s">
        <v>105</v>
      </c>
      <c r="V28" s="80" t="s">
        <v>106</v>
      </c>
      <c r="W28" s="80" t="s">
        <v>107</v>
      </c>
      <c r="X28" s="80" t="s">
        <v>106</v>
      </c>
      <c r="Y28" s="80" t="s">
        <v>108</v>
      </c>
      <c r="Z28" s="80" t="s">
        <v>106</v>
      </c>
      <c r="AA28" s="80" t="s">
        <v>109</v>
      </c>
    </row>
    <row r="29" spans="20:27" ht="48.75" customHeight="1">
      <c r="T29" s="88" t="s">
        <v>120</v>
      </c>
      <c r="U29" s="84">
        <v>2326.7600000000002</v>
      </c>
      <c r="V29" s="46" t="s">
        <v>121</v>
      </c>
      <c r="W29" s="82" t="s">
        <v>111</v>
      </c>
      <c r="X29" s="82" t="s">
        <v>111</v>
      </c>
      <c r="Y29" s="82" t="s">
        <v>111</v>
      </c>
      <c r="Z29" s="82" t="s">
        <v>111</v>
      </c>
      <c r="AA29" s="89">
        <f>+U29</f>
        <v>2326.7600000000002</v>
      </c>
    </row>
    <row r="30" spans="20:27" ht="39" customHeight="1">
      <c r="T30" s="83" t="s">
        <v>122</v>
      </c>
      <c r="U30" s="82" t="s">
        <v>111</v>
      </c>
      <c r="V30" s="82" t="s">
        <v>111</v>
      </c>
      <c r="W30" s="82" t="s">
        <v>111</v>
      </c>
      <c r="X30" s="82" t="s">
        <v>111</v>
      </c>
      <c r="Y30" s="82" t="s">
        <v>111</v>
      </c>
      <c r="Z30" s="82" t="s">
        <v>111</v>
      </c>
      <c r="AA30" s="82" t="s">
        <v>111</v>
      </c>
    </row>
    <row r="31" spans="20:27" ht="28.5" customHeight="1">
      <c r="T31" s="83" t="s">
        <v>123</v>
      </c>
      <c r="U31" s="85">
        <v>2420</v>
      </c>
      <c r="V31" s="88" t="s">
        <v>124</v>
      </c>
      <c r="W31" s="85">
        <v>2800</v>
      </c>
      <c r="X31" s="88" t="s">
        <v>125</v>
      </c>
      <c r="Y31" s="85">
        <v>3061.6</v>
      </c>
      <c r="Z31" s="88" t="s">
        <v>126</v>
      </c>
      <c r="AA31" s="85">
        <f>+(U31+W31+Y31)/3</f>
        <v>2760.5333333333333</v>
      </c>
    </row>
    <row r="32" spans="20:27" ht="28.5" customHeight="1">
      <c r="T32" s="90"/>
      <c r="U32" s="90"/>
      <c r="V32" s="88" t="s">
        <v>127</v>
      </c>
      <c r="W32" s="90"/>
      <c r="X32" s="88" t="s">
        <v>128</v>
      </c>
      <c r="Y32" s="90"/>
      <c r="Z32" s="88" t="s">
        <v>129</v>
      </c>
      <c r="AA32" s="90"/>
    </row>
    <row r="33" spans="20:27">
      <c r="T33" s="79"/>
      <c r="U33" s="79"/>
      <c r="V33" s="79"/>
      <c r="W33" s="79"/>
      <c r="X33" s="79"/>
      <c r="Y33" s="79"/>
      <c r="Z33" s="79"/>
      <c r="AA33" s="91">
        <f>+(AA29+AA31)/2</f>
        <v>2543.6466666666665</v>
      </c>
    </row>
    <row r="34" spans="20:27">
      <c r="X34" s="1"/>
    </row>
    <row r="35" spans="20:27">
      <c r="X35" s="1"/>
    </row>
  </sheetData>
  <mergeCells count="3">
    <mergeCell ref="A1:P2"/>
    <mergeCell ref="A11:P11"/>
    <mergeCell ref="AF4:AH4"/>
  </mergeCells>
  <hyperlinks>
    <hyperlink ref="M5" r:id="rId1" display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/>
    <hyperlink ref="I7" r:id="rId2"/>
    <hyperlink ref="M7" r:id="rId3"/>
    <hyperlink ref="M9" r:id="rId4"/>
    <hyperlink ref="M6" display="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"/>
    <hyperlink ref="K9" r:id="rId5"/>
    <hyperlink ref="K7" r:id="rId6"/>
    <hyperlink ref="I9" r:id="rId7"/>
    <hyperlink ref="I10" r:id="rId8"/>
    <hyperlink ref="M10" r:id="rId9"/>
    <hyperlink ref="I8" r:id="rId10"/>
    <hyperlink ref="I5" display="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"/>
    <hyperlink ref="I6" r:id="rId11"/>
    <hyperlink ref="AA5" display="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"/>
    <hyperlink ref="AC5" r:id="rId12" location="position=10&amp;search_layout=stack&amp;type=item&amp;tracking_id=2c77e51e-f25c-48ea-9a87-835430e7fca4"/>
    <hyperlink ref="AA6" r:id="rId13"/>
    <hyperlink ref="AC6" r:id="rId14"/>
    <hyperlink ref="AE6" r:id="rId15" location="position=9&amp;search_layout=stack&amp;type=item&amp;tracking_id=a643c88c-2620-427d-8b37-c0287effc3e6"/>
    <hyperlink ref="AE11" r:id="rId16"/>
    <hyperlink ref="AE5" r:id="rId17"/>
  </hyperlinks>
  <pageMargins left="0.7" right="0.7" top="0.75" bottom="0.75" header="0.3" footer="0.3"/>
  <pageSetup paperSize="9" scale="97" fitToHeight="0" orientation="landscape" horizontalDpi="1200" verticalDpi="1200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BEBIDAS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2024-02-26T11:59:25Z</cp:lastPrinted>
  <dcterms:created xsi:type="dcterms:W3CDTF">2020-06-23T13:02:12Z</dcterms:created>
  <dcterms:modified xsi:type="dcterms:W3CDTF">2025-07-24T17:14:20Z</dcterms:modified>
</cp:coreProperties>
</file>