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OMPR.AR\PUBLICACIONES WP1\PRECIOS DE REFERENCIA\PRECIO DE REFERENCIA - A.MARCO\"/>
    </mc:Choice>
  </mc:AlternateContent>
  <bookViews>
    <workbookView xWindow="0" yWindow="0" windowWidth="24000" windowHeight="9435" activeTab="2"/>
  </bookViews>
  <sheets>
    <sheet name="Grupo 1" sheetId="1" r:id="rId1"/>
    <sheet name="Grupo 2" sheetId="2" r:id="rId2"/>
    <sheet name="Grupo 5" sheetId="3" r:id="rId3"/>
  </sheets>
  <calcPr calcId="152511"/>
</workbook>
</file>

<file path=xl/calcChain.xml><?xml version="1.0" encoding="utf-8"?>
<calcChain xmlns="http://schemas.openxmlformats.org/spreadsheetml/2006/main">
  <c r="K136" i="3" l="1"/>
  <c r="O121" i="3"/>
  <c r="M121" i="3"/>
  <c r="O120" i="3"/>
  <c r="M120" i="3"/>
  <c r="O119" i="3"/>
  <c r="M119" i="3"/>
  <c r="O118" i="3"/>
  <c r="M118" i="3"/>
  <c r="O117" i="3"/>
  <c r="M117" i="3"/>
  <c r="M27" i="3"/>
  <c r="M19" i="3"/>
  <c r="K19" i="3"/>
  <c r="M18" i="3"/>
  <c r="K18" i="3"/>
  <c r="M16" i="3"/>
  <c r="K16" i="3"/>
  <c r="K15" i="3"/>
  <c r="M15" i="3"/>
  <c r="M13" i="3"/>
  <c r="M11" i="3"/>
  <c r="K11" i="3"/>
  <c r="M7" i="3"/>
  <c r="K7" i="3"/>
  <c r="K6" i="3"/>
  <c r="I149" i="2"/>
  <c r="I150" i="2"/>
  <c r="I151" i="2"/>
  <c r="I152" i="2"/>
  <c r="I148" i="2"/>
  <c r="I146" i="2"/>
  <c r="I147" i="2"/>
  <c r="I145" i="2"/>
  <c r="I130" i="1" l="1"/>
  <c r="I129" i="1"/>
  <c r="J136" i="3" l="1"/>
  <c r="J130" i="3"/>
  <c r="J124" i="3"/>
  <c r="J123" i="3"/>
  <c r="J122" i="3"/>
  <c r="J121" i="3"/>
  <c r="J120" i="3"/>
  <c r="J119" i="3"/>
  <c r="J118" i="3"/>
  <c r="J117" i="3"/>
  <c r="M113" i="3"/>
  <c r="K113" i="3"/>
  <c r="J113" i="3" s="1"/>
  <c r="M112" i="3"/>
  <c r="K112" i="3"/>
  <c r="J112" i="3"/>
  <c r="J106" i="3"/>
  <c r="J105" i="3"/>
  <c r="J104" i="3"/>
  <c r="J103" i="3"/>
  <c r="J102" i="3"/>
  <c r="J100" i="3"/>
  <c r="J97" i="3"/>
  <c r="J96" i="3"/>
  <c r="J95" i="3"/>
  <c r="J94" i="3"/>
  <c r="J93" i="3"/>
  <c r="J79" i="3"/>
  <c r="J65" i="3"/>
  <c r="J51" i="3"/>
  <c r="J48" i="3"/>
  <c r="J47" i="3"/>
  <c r="J46" i="3"/>
  <c r="J45" i="3"/>
  <c r="J36" i="3"/>
  <c r="J35" i="3"/>
  <c r="J27" i="3"/>
  <c r="J25" i="3"/>
  <c r="J24" i="3"/>
  <c r="J19" i="3"/>
  <c r="J18" i="3"/>
  <c r="J17" i="3"/>
  <c r="J16" i="3"/>
  <c r="J15" i="3"/>
  <c r="J13" i="3"/>
  <c r="M12" i="3"/>
  <c r="J12" i="3" s="1"/>
  <c r="J10" i="3"/>
  <c r="J9" i="3"/>
  <c r="M8" i="3"/>
  <c r="K8" i="3"/>
  <c r="J8" i="3"/>
  <c r="J7" i="3"/>
  <c r="M6" i="3"/>
  <c r="J6" i="3" s="1"/>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T180" i="1"/>
  <c r="T179" i="1"/>
  <c r="T178" i="1"/>
  <c r="I178" i="1"/>
  <c r="T177" i="1"/>
  <c r="I177" i="1"/>
  <c r="T176" i="1"/>
  <c r="T175" i="1"/>
  <c r="T174" i="1"/>
  <c r="I174" i="1"/>
  <c r="T173" i="1"/>
  <c r="I173" i="1"/>
  <c r="T172" i="1"/>
  <c r="T171" i="1"/>
  <c r="T170" i="1"/>
  <c r="I170" i="1"/>
  <c r="T169" i="1"/>
  <c r="I169" i="1"/>
  <c r="T168" i="1"/>
  <c r="T167" i="1"/>
  <c r="I167" i="1"/>
  <c r="T166" i="1"/>
  <c r="T165" i="1"/>
  <c r="T164" i="1"/>
  <c r="I164" i="1"/>
  <c r="T163" i="1"/>
  <c r="T162" i="1"/>
  <c r="I162" i="1"/>
  <c r="T161" i="1"/>
  <c r="T160" i="1"/>
  <c r="T159" i="1"/>
  <c r="I159" i="1"/>
  <c r="T158" i="1"/>
  <c r="I158" i="1"/>
  <c r="T157" i="1"/>
  <c r="T156" i="1"/>
  <c r="T155" i="1"/>
  <c r="T154" i="1"/>
  <c r="T153" i="1"/>
  <c r="T152" i="1"/>
  <c r="I152" i="1"/>
  <c r="T151" i="1"/>
  <c r="I151" i="1"/>
  <c r="T150" i="1"/>
  <c r="T149" i="1"/>
  <c r="T148" i="1"/>
  <c r="T147" i="1"/>
  <c r="T146" i="1"/>
  <c r="T145" i="1"/>
  <c r="I145" i="1"/>
  <c r="T144" i="1"/>
  <c r="T143" i="1"/>
  <c r="I143" i="1"/>
  <c r="T142" i="1"/>
  <c r="I142" i="1"/>
  <c r="T141" i="1"/>
  <c r="T140" i="1"/>
  <c r="T139" i="1"/>
  <c r="T138" i="1"/>
  <c r="T137" i="1"/>
  <c r="T136" i="1"/>
  <c r="T135" i="1"/>
  <c r="T134" i="1"/>
  <c r="T133" i="1"/>
  <c r="T132" i="1"/>
  <c r="T131" i="1"/>
  <c r="T130" i="1"/>
  <c r="T129" i="1"/>
  <c r="T128" i="1"/>
  <c r="I128" i="1"/>
  <c r="T127" i="1"/>
  <c r="T126" i="1"/>
  <c r="T125" i="1"/>
  <c r="T124" i="1"/>
  <c r="T123" i="1"/>
  <c r="T122" i="1"/>
  <c r="T121" i="1"/>
  <c r="T120" i="1"/>
  <c r="T119" i="1"/>
  <c r="T118" i="1"/>
  <c r="T117" i="1"/>
  <c r="I117" i="1"/>
  <c r="T116" i="1"/>
  <c r="I116" i="1"/>
  <c r="T115" i="1"/>
  <c r="I115" i="1"/>
  <c r="T114" i="1"/>
  <c r="I114" i="1"/>
  <c r="T113" i="1"/>
  <c r="T112" i="1"/>
  <c r="T111" i="1"/>
  <c r="T110" i="1"/>
  <c r="T109" i="1"/>
  <c r="T108" i="1"/>
  <c r="T107" i="1"/>
  <c r="I107" i="1"/>
  <c r="T106" i="1"/>
  <c r="I106" i="1"/>
  <c r="T105" i="1"/>
  <c r="I105" i="1"/>
  <c r="T104" i="1"/>
  <c r="T103" i="1"/>
  <c r="T102" i="1"/>
  <c r="I102" i="1"/>
  <c r="T101" i="1"/>
  <c r="T100" i="1"/>
  <c r="T99" i="1"/>
  <c r="I99" i="1"/>
  <c r="T98" i="1"/>
  <c r="T97" i="1"/>
  <c r="T96" i="1"/>
  <c r="T95" i="1"/>
  <c r="T94" i="1"/>
  <c r="I94" i="1"/>
  <c r="T93" i="1"/>
  <c r="T92" i="1"/>
  <c r="T91" i="1"/>
  <c r="T90" i="1"/>
  <c r="T89" i="1"/>
  <c r="I89" i="1"/>
  <c r="T88" i="1"/>
  <c r="T87" i="1"/>
  <c r="I87" i="1"/>
  <c r="T86" i="1"/>
  <c r="T85" i="1"/>
  <c r="T84" i="1"/>
  <c r="T83" i="1"/>
  <c r="T82" i="1"/>
  <c r="T81" i="1"/>
  <c r="T80" i="1"/>
  <c r="I80" i="1"/>
  <c r="T79" i="1"/>
  <c r="T78" i="1"/>
  <c r="T77" i="1"/>
  <c r="I77" i="1"/>
  <c r="T76" i="1"/>
  <c r="T75" i="1"/>
  <c r="T74" i="1"/>
  <c r="T73" i="1"/>
  <c r="T72" i="1"/>
  <c r="T71" i="1"/>
  <c r="T70" i="1"/>
  <c r="T69" i="1"/>
  <c r="T68" i="1"/>
  <c r="T67" i="1"/>
  <c r="T66" i="1"/>
  <c r="T65" i="1"/>
  <c r="T64" i="1"/>
  <c r="T63" i="1"/>
  <c r="T62" i="1"/>
  <c r="T61" i="1"/>
  <c r="T60" i="1"/>
  <c r="T59" i="1"/>
  <c r="T58" i="1"/>
  <c r="T57" i="1"/>
  <c r="T56" i="1"/>
  <c r="T55" i="1"/>
  <c r="T54" i="1"/>
  <c r="I54" i="1"/>
  <c r="T53" i="1"/>
  <c r="T52" i="1"/>
  <c r="T51" i="1"/>
  <c r="T50" i="1"/>
  <c r="I50" i="1"/>
  <c r="T49" i="1"/>
  <c r="T48" i="1"/>
  <c r="T47" i="1"/>
  <c r="T46" i="1"/>
  <c r="T45" i="1"/>
  <c r="I45" i="1"/>
  <c r="T44" i="1"/>
  <c r="T43" i="1"/>
  <c r="T42" i="1"/>
  <c r="I42" i="1"/>
  <c r="T41" i="1"/>
  <c r="T40" i="1"/>
  <c r="T39" i="1"/>
  <c r="T38" i="1"/>
  <c r="T37" i="1"/>
  <c r="T36" i="1"/>
  <c r="T35" i="1"/>
  <c r="T34" i="1"/>
  <c r="T33" i="1"/>
  <c r="T32" i="1"/>
  <c r="I32" i="1"/>
  <c r="T31" i="1"/>
  <c r="T30" i="1"/>
  <c r="I30" i="1"/>
  <c r="T29" i="1"/>
  <c r="I29" i="1"/>
  <c r="T28" i="1"/>
  <c r="T27" i="1"/>
  <c r="T26" i="1"/>
  <c r="T25" i="1"/>
  <c r="T24" i="1"/>
  <c r="I24" i="1"/>
  <c r="T23" i="1"/>
  <c r="I23" i="1"/>
  <c r="T22" i="1"/>
  <c r="T21" i="1"/>
  <c r="T20" i="1"/>
  <c r="T19" i="1"/>
  <c r="I19" i="1"/>
  <c r="T18" i="1"/>
  <c r="I18" i="1"/>
  <c r="T17" i="1"/>
  <c r="T16" i="1"/>
  <c r="T15" i="1"/>
  <c r="T14" i="1"/>
  <c r="I14" i="1"/>
  <c r="T13" i="1"/>
  <c r="T12" i="1"/>
  <c r="I12" i="1"/>
  <c r="T11" i="1"/>
  <c r="I11" i="1"/>
  <c r="T10" i="1"/>
  <c r="T9" i="1"/>
  <c r="T8" i="1"/>
  <c r="T7" i="1"/>
  <c r="T6" i="1"/>
  <c r="I6" i="1"/>
</calcChain>
</file>

<file path=xl/sharedStrings.xml><?xml version="1.0" encoding="utf-8"?>
<sst xmlns="http://schemas.openxmlformats.org/spreadsheetml/2006/main" count="3767" uniqueCount="1224">
  <si>
    <t>GRUPO I - Insumos y accesorios tecnógicos y/o informáticos</t>
  </si>
  <si>
    <t>Grilla de puntaje</t>
  </si>
  <si>
    <t xml:space="preserve">Renglón:  </t>
  </si>
  <si>
    <t>Especificación técnica s/ PCP</t>
  </si>
  <si>
    <t>Alternativa</t>
  </si>
  <si>
    <t>Precio unitario</t>
  </si>
  <si>
    <t>Proveedor</t>
  </si>
  <si>
    <t>Marca</t>
  </si>
  <si>
    <t>Cantidad ofertada</t>
  </si>
  <si>
    <t>Especificacion técnica</t>
  </si>
  <si>
    <t xml:space="preserve">Precio promedio </t>
  </si>
  <si>
    <t>Precio de referencia 1</t>
  </si>
  <si>
    <t>Anexo I (DDJJ)</t>
  </si>
  <si>
    <t>Servicio técnico</t>
  </si>
  <si>
    <t xml:space="preserve">Muestra Fotográfica </t>
  </si>
  <si>
    <t>Certificaciones y/o Garantías</t>
  </si>
  <si>
    <t>Oferta Económica (60 puntos)</t>
  </si>
  <si>
    <t>Antecedentes Contractuales (10 puntos)</t>
  </si>
  <si>
    <t>Garantía de sustitución por fallas (10 puntos)</t>
  </si>
  <si>
    <t>Acreditación ODS (10 puntos)</t>
  </si>
  <si>
    <t>Plazo de entrega (10 puntos)</t>
  </si>
  <si>
    <t>Total del Puntaje</t>
  </si>
  <si>
    <t>Recomendación de Adjudicación (orden de merito) / Rechazo</t>
  </si>
  <si>
    <t>Link</t>
  </si>
  <si>
    <t>Precio de referencia 2</t>
  </si>
  <si>
    <t>Precio de referencia 3</t>
  </si>
  <si>
    <t>Renglón: 1, Código: 740010241.1, Descripción: COMPUTADOR  Presentación:  UNIDAD</t>
  </si>
  <si>
    <t>COMPUTADORA DE ESCRITORIO - CPU, TECLADO Y MOUSE Para uso de oficina - Características técnicas según Anexo II - PCP</t>
  </si>
  <si>
    <t>Base</t>
  </si>
  <si>
    <t>INFOCUYO S.A.</t>
  </si>
  <si>
    <t>PC CLON</t>
  </si>
  <si>
    <t xml:space="preserve">PC DE ESCRITORIO  CPU INTEL CORE I3-10105 LGA1200  
MOT GIGABYTE H410M H V2 1200 DDR4  MEM 8GB 
DDR4 2666MHZ HIKVISION  SSD 240GB SATA HIKVISION  PLACA 
PCI WIFI 300MBPS   GABINETE ATX 500W INCLUYE KIT 
(TECLDO Y MOUSE)  WIN 11 PRO OEM 64BIT SPA 
   GARANTIA DEL PRODUCTO: 12 MESES  PLAZO 
DE ENTREGA: 5 DIAS    </t>
  </si>
  <si>
    <t>N/A</t>
  </si>
  <si>
    <t>https://www.htvs.com.ar/MLA-1120790667-pc-oficina-intel-i3-10100-ram-8gb-ssd-240gb-wifi-_JM?gad_source=1&amp;gclid=Cj0KCQjwpNuyBhCuARIsANJqL9Nxx7GAHsEzj5TL2YNPvUMezxXroNz8R31EJDyLgzRPX4AlQM2cDikaAj68EALw_wcB</t>
  </si>
  <si>
    <t>https://lezamapc.com.ar/pc-intel/6784-pc-intel-core-i3-10100-10ma-8gb-ddr4-240gb-wifi.html?gad_source=1&amp;gclid=Cj0KCQjwpNuyBhCuARIsANJqL9PQMk4DKh9F0CNpIZWZ-J9RDRT8nx3X0RjfUggZEnn80nuCXRi1S6saAmx6EALw_wcB</t>
  </si>
  <si>
    <t>https://lezamapc.com.ar/pc-intel/9934-pc-intel-core-i3-10105-10ma-8gb-ddr4-240gb-wifi.html</t>
  </si>
  <si>
    <t>2</t>
  </si>
  <si>
    <t xml:space="preserve">PC DE ESCRITORIO  CPU INTEL CORE i5-10400 LGA1200  
MOT GIGABYTE H410M H V2 1200 DDR4  MEM 8GB 
DDR4 2666MHZ HIKVISION  SSD 240GB SATA HIKVISION  WIN 
11 PRO OEM 64BIT SPA  GABINETE ATX 500W INCLUYE 
KIT (TECLDO Y MOUSE)    GARANTIA DEL PRODUCTO: 
12 MESES  PLAZO DE ENTREGA: 5 DIAS   
   </t>
  </si>
  <si>
    <t>3</t>
  </si>
  <si>
    <t xml:space="preserve">PC DE ESCRITORIO  CPU INTEL CORE I5-11400  MOT 
MSI S1200 H510M-A PRO M-ATX  MEM 8GB DDR4 2666MHZ 
HIKVISION  SSD 240GB SATA HIKVISION  WIN 11 PRO 
OEM 64BIT SPA  GABINETE ATX 500W INCLUYE KIT (TECLDO 
Y MOUSE)    GARANTIA DEL PRODUCTO: 12 MESES 
 PLAZO DE ENTREGA: 5 DIAS     
</t>
  </si>
  <si>
    <t>4</t>
  </si>
  <si>
    <t xml:space="preserve">PC DE ESCRITORIO  CPU INTEL CORE I5-12400 S1700  
MOT MSI PRO H610M-G LGA1700 DDR4  MEM 8GB DDR4 
3200MHZ HIKVISION  SSD 240GB SATA HIKVISION  WIN 11 
PRO OEM 64BIT SPA  GABINETE ATX 500W INCLUYE KIT 
(TECLDO Y MOUSE)    GARANTIA DEL PRODUCTO: 12 
MESES  PLAZO DE ENTREGA: 5 DIAS    
</t>
  </si>
  <si>
    <t>Electrosof S.A</t>
  </si>
  <si>
    <t>ELECTROSOF</t>
  </si>
  <si>
    <t xml:space="preserve">Item 1: PC ELECTROSOF INTEL  PROCES. INTEL COMETLAKE CORE 
I3 10100 S1200  MB MSI S1200 H510M PLUS V3 
BOX M-ATX  DDR4 8GB HIKSEMI 3200MHZ SINGLE TRAY  
SSD 240GB HIKSEMI C100 BOX  WIN 11 PRO 64B 
COEM 1PK SPANISH FISICO (S/DVD)  GAB PERF KITX3 6801 
TEC+MOU+600W  </t>
  </si>
  <si>
    <t>Si presentó</t>
  </si>
  <si>
    <t>No presenta</t>
  </si>
  <si>
    <t>Redinfo Teleinformatica S.A</t>
  </si>
  <si>
    <t>PC Clon(Micro Intel Core i3 10100, Mother MSI H510M,Memoria RAM 
DDR4 de 8Gb Hiksemi,SSD de 240Gb Hiksemi Sata,Gabinete ATX,Teclado USB,Mouse 
USB y Windows 11 Pro)</t>
  </si>
  <si>
    <t>PC Clon(Micro Intel Core i5 10400, Mother MSI H510M,Memoria RAM 
DDR4 de 8Gb Hiksemi,SSD de 240Gb Hiksemi Sata,Gabinete ATX,Teclado USB,Mouse 
USB y Windows 11 Pro)</t>
  </si>
  <si>
    <t>https://lezamapc.com.ar/pc-intel/6788-pc-intel-core-i5-10400-10ma-8gb-ddr4-ssd-240gb-wifi-5032037187145.html?gad_source=1&amp;gclid=Cj0KCQjwpNuyBhCuARIsANJqL9Ow3sxxswoo-8cTmUeLpBJn_-h2p7JR0nKBg_R-itnv6NnFO2b53RgaAk3kEALw_wcB</t>
  </si>
  <si>
    <t>https://www.venex.com.ar/computadoras-y-servidores/pcs-de-escritorio/pc-intel-i5-10400-ssd-240gb-8gb.html?gad_source=1&amp;gclid=Cj0KCQjwpNuyBhCuARIsANJqL9MKuwP4tz6bPGWLgIdlfgqCCe_m07IdAy_u2-gD0TobJAJ4zdcPJTAaApKwEALw_wcB</t>
  </si>
  <si>
    <t>https://www.comeros.com.ar/tienda/pc-cx-intel-i5-104008gssd480-msi-2/?gad_source=1&amp;gclid=Cj0KCQjwpNuyBhCuARIsANJqL9OJlGyOWPsYAiBHRlMuQKrKjXJYi_Ee4khrA9-_WhLSHCMQf1SfxRMaAsXyEALw_wcB</t>
  </si>
  <si>
    <t>TECNICOLOR SA</t>
  </si>
  <si>
    <t>procesador Corei3.  Idem Oferta Base, Forma de pago Anticipado 
con garantía Seguro de caución</t>
  </si>
  <si>
    <t>Computadoras Corei I3 8ram DDR4 240Gb SSD Windows 11  
Idem Oferta Base, Forma de pago Anticipado con garantía Seguro 
de caución  Servicio técnico en Mendoza : Aguilera Zalazar 
Luciano Calle Clark 250 , Ciudad Mendoza</t>
  </si>
  <si>
    <t>6</t>
  </si>
  <si>
    <t>LENOVO</t>
  </si>
  <si>
    <t>MINI PC ASUS ULTRACOMPACTA INTEL AMD RYZEN 5-5600H 8GB 240GB 
WIFI BT WIN 11 PRO OEM 64BIT SPA  (INCLUYE 
KIT TECLADO Y MOUSE)    GARANTIA DEL PRODUCTO: 
12 MESES  PLAZO DE ENTREGA: 15 DIAS</t>
  </si>
  <si>
    <t>https://www.mercadolibre.com.ar/mini-pc-asus-pn52-ryzen-5-5600h-vga-wifi-hdmi-1/p/MLA36512608?item_id=MLA1856319830&amp;from=gshop&amp;matt_tool=43002694&amp;matt_word=&amp;matt_source=google&amp;matt_campaign_id=14508409358&amp;matt_ad_group_id=124055978062&amp;matt_match_type=&amp;matt_network=g&amp;matt_device=c&amp;matt_creative=543251949105&amp;matt_keyword=&amp;matt_ad_position=&amp;matt_ad_type=pla&amp;matt_merchant_id=735078350&amp;matt_product_id=MLA36512608-product&amp;matt_product_partition_id=394060151663&amp;matt_target_id=pla-394060151663&amp;cq_src=google_ads&amp;cq_cmp=14508409358&amp;cq_net=g&amp;cq_plt=gp&amp;cq_med=pla&amp;gad_source=1&amp;gclid=CjwKCAjw8rW2BhAgEiwAoRO5rHiATSKZK60dz0XGkJEobimhPfSv0R2_e3OF-5twBNVlbIpgQode9RoCM98QAvD_BwE</t>
  </si>
  <si>
    <t>https://www.fravega.com/p/computadora-de-escritorio-mini-asus-amd-r5-5600h-16gb-ssd512gb-sin-sistema-operativo-21302669/?gad_source=1&amp;gclid=CjwKCAjw8rW2BhAgEiwAoRO5rNAYmSIhMTLzQvTsFa2yhrHHp2meqHQokPefElh1B-r7ed_Ykx8bdBoC358QAvD_BwE&amp;gclsrc=aw.ds</t>
  </si>
  <si>
    <t>https://articulo.mercadolibre.com.ar/MLA-1599544458-mini-pc-lenovo-tiny-neo-50q-g4-intel-i3-1215u-8gb-256ssd-_JM?matt_tool=43002694&amp;matt_word=&amp;matt_source=google&amp;matt_campaign_id=14508409358&amp;matt_ad_group_id=124055978062&amp;matt_match_type=&amp;matt_network=g&amp;matt_device=c&amp;matt_creative=543251949105&amp;matt_keyword=&amp;matt_ad_position=&amp;matt_ad_type=pla&amp;matt_merchant_id=140252511&amp;matt_product_id=MLA1599544458&amp;matt_product_partition_id=394060151663&amp;matt_target_id=pla-394060151663&amp;cq_src=google_ads&amp;cq_cmp=14508409358&amp;cq_net=g&amp;cq_plt=gp&amp;cq_med=pla&amp;gad_source=1&amp;gclid=CjwKCAjw8rW2BhAgEiwAoRO5rM9JoP1SG1aZKMyub2t87nImQDTrGssgInCvWgd4SC1BNPcNPoPmaxoCN5oQAvD_BwE</t>
  </si>
  <si>
    <t>5</t>
  </si>
  <si>
    <t>ASUS</t>
  </si>
  <si>
    <t xml:space="preserve">MINI PC ASUS ULTRACOMPACTA INTEL CORE I5-1135g7 8GB 240GB WIFI 
BT WIN 11 PRO OEM 64BIT SPA    
GARANTIA DEL PRODUCTO: 12 MESES  PLAZO DE ENTREGA: 15 
DIAS.  </t>
  </si>
  <si>
    <t>Procesaror Intel Core i3</t>
  </si>
  <si>
    <t>Computadoras Corei I3 8ram DDR4 240Gb SSD Windows 11  
Servicio técnico en Mendoza : Aguilera Zalazar Luciano Calle Clark 
250 , Ciudad Mendoza</t>
  </si>
  <si>
    <t>7</t>
  </si>
  <si>
    <t xml:space="preserve">PC LENOVO ThinkCentre Neo 50S SFF I5 13400 8GB SSD256 
M.2 NVMe W11 PRO    Incluye teclado + 
mouse     GARANTIA DEL PRODUCTO: 12 MESES 
 PLAZO DE ENTREGA: 15 DIAS  </t>
  </si>
  <si>
    <t>Renglón: 2, Código: 740010241.1, Descripción: COMPUTADOR  Presentación:  UNIDAD</t>
  </si>
  <si>
    <t>COMPUTADORA DE ESCRITORIO - CPU, TECLADO Y MOUSE PC Potenciada - microprocesador tipo I9 - Características técnicas según Anexo II - PCP</t>
  </si>
  <si>
    <t>PC Clon(Micro Intel Core i9 13900, Mother MSI H610M,Memoria RAM 
DDR4 de 8Gb Hiksemi,SSD de 240Gb Hiksemi Sata,Gabinete ATX,Teclado USB,Mouse 
USB y Windows 11 Pro)</t>
  </si>
  <si>
    <t>Indica Ss Tecn?</t>
  </si>
  <si>
    <t>https://articulo.mercadolibre.com.ar/MLA-1453318922-combo-actualizacion-pc-gamer-intel-core-i9-13900-b760-128gb-_JM?matt_tool=38087446&amp;utm_source=google_shopping&amp;utm_medium=organic</t>
  </si>
  <si>
    <t>https://lezamapc.com.ar/pc-intel/52142-pc-intel-core-i9-10900-16gb-ssd-500gb-freedos-wifi.html?gad_source=1&amp;gclid=Cj0KCQjwpNuyBhCuARIsANJqL9OVZx8nGPmY1AwJMiN3deUnq37XPz1wI18TdeL9Oav8w3mN9HqLKncaAlQsEALw_wcB</t>
  </si>
  <si>
    <t>https://articulo.mercadolibre.com.ar/MLA-1375327597-pc-armada-gamer-intel-core-i9-13900k-con-16gb-ram-y-500g-ssd-_JM#position=28&amp;search_layout=stack&amp;type=item&amp;tracking_id=843d13be-5493-4366-ac86-57cdec6df953</t>
  </si>
  <si>
    <t xml:space="preserve">PC ESCRITORIO AVANZADA  CPU INTEL CORE I9-13900 RAPTORLAKE S1700 
BOX  Mother MSI B760M GAMING PLUS WIFI DDR5 1700 
  DDR5 32 GB HIKSEMI 5600MHZ   SSD 
M.2 NVME 512GB HIKVISION DESIRE P  PLACA VIDEO  
RADEON RX 6500 XT  GAMING  4GB  7680×4320 
 Fuente THERMALTAKE SMART BX1 650W - 80 PLUS BRONZE 
 GAB GAMEMAX + TECLADO MOUSE GENIUS USB  WIN 
11 PRO OEM 64BIT SPA    GARANTIA DEL 
PRODUCTO: 12 MESES  PLAZO DE ENTREGA: 15 DIAS  
    </t>
  </si>
  <si>
    <t>https://articulo.mercadolibre.com.ar/MLA-1427801349-pc-armada-cpu-intel-core-i9-13900-32gb-ram-1tb-nvme-_JM?matt_tool=43002694&amp;matt_word=&amp;matt_source=google&amp;matt_campaign_id=14508409358&amp;matt_ad_group_id=124055978062&amp;matt_match_type=&amp;matt_network=g&amp;matt_device=c&amp;matt_creative=543251949105&amp;matt_keyword=&amp;matt_ad_position=&amp;matt_ad_type=pla&amp;matt_merchant_id=5308365287&amp;matt_product_id=MLA1427801349&amp;matt_product_partition_id=394060151663&amp;matt_target_id=pla-394060151663&amp;cq_src=google_ads&amp;cq_cmp=14508409358&amp;cq_net=g&amp;cq_plt=gp&amp;cq_med=pla&amp;gad_source=1&amp;gclid=Cj0KCQjwpNuyBhCuARIsANJqL9NtrSr9BfW0c4EYaCkrDryfjLxYaR2HRdpEK7mffpXkxdm4yCBV9OIaAmXTEALw_wcB</t>
  </si>
  <si>
    <t>https://articulo.mercadolibre.com.ar/MLA-1427854001-pc-armada-cpu-intel-core-i9-14900-32gb-ram-1tb-nvme-_JM?matt_tool=43002694&amp;matt_word=&amp;matt_source=google&amp;matt_campaign_id=14508409358&amp;matt_ad_group_id=124055978062&amp;matt_match_type=&amp;matt_network=g&amp;matt_device=c&amp;matt_creative=543251949105&amp;matt_keyword=&amp;matt_ad_position=&amp;matt_ad_type=pla&amp;matt_merchant_id=5308365287&amp;matt_product_id=MLA1427854001&amp;matt_product_partition_id=394060151663&amp;matt_target_id=pla-394060151663&amp;cq_src=google_ads&amp;cq_cmp=14508409358&amp;cq_net=g&amp;cq_plt=gp&amp;cq_med=pla&amp;gad_source=1&amp;gclid=Cj0KCQjwpNuyBhCuARIsANJqL9MySAqljkVEEqgHpT_lhpxugADQ_w6g_t-XQNJ8j1dnVR_PKVzLgBIaApA4EALw_wcB</t>
  </si>
  <si>
    <t>https://articulo.mercadolibre.com.ar/MLA-1772779378-pc-armada-gamer-intel-core-i9-13900k-con-32gb-ram-500gb-ssd-_JM?matt_tool=43002694&amp;matt_word=&amp;matt_source=google&amp;matt_campaign_id=14508409358&amp;matt_ad_group_id=124055978062&amp;matt_match_type=&amp;matt_network=g&amp;matt_device=c&amp;matt_creative=543251949105&amp;matt_keyword=&amp;matt_ad_position=&amp;matt_ad_type=pla&amp;matt_merchant_id=250124532&amp;matt_product_id=MLA1772779378&amp;matt_product_partition_id=394060151663&amp;matt_target_id=pla-394060151663&amp;cq_src=google_ads&amp;cq_cmp=14508409358&amp;cq_net=g&amp;cq_plt=gp&amp;cq_med=pla&amp;gad_source=1&amp;gclid=Cj0KCQjwpNuyBhCuARIsANJqL9PmDNDMCA11CdSNsE35FzrljxNOcCoBdYFmye0dDzwQ2PPMC2o6cekaAq4jEALw_wcB</t>
  </si>
  <si>
    <t xml:space="preserve">PC CLON </t>
  </si>
  <si>
    <t xml:space="preserve">PC DE ESCRITORIO POTENCIADA  CPU INTEL CORE I9-13900 RAPTORLAKE 
S1700 BOX  Mother Gigabyte Z790 AORUS  DDR5 1700 
 2.5  GbE- 10 GbE, WIFI/BT  DDR5 64 
GB HIKSEMI 5600MHZ (2X32)  HD 1TB WESTERN DIGITAL  
3.5 SATA 7200 RPM  SSD 240GB 2,5" ADATA SU630SS 
 PLACA VIDEO  RADEON RX 6500 XT  GAMING 
 4GB  7680×4320  GAB GAMEMAX + TECLADO MOUSE 
GENIUS USB  Fuente THERMALTAKE SMART BX1 650W - 80 
PLUS BRONZE  WIN 11 PRO OEM 64BIT   
 GARANTIA DEL PRODUCTO: 12 MESES  PLAZO DE ENTREGA: 
10 DIAS    </t>
  </si>
  <si>
    <t>Procesador Core i9. Idem Oferta Base, Forma de pago Anticipado 
con garantía Seguro de caución</t>
  </si>
  <si>
    <t>Computadora de escritorio Core I9 Ram64 240SSD    
. Idem Oferta Base, Forma de pago Anticipado con garantía 
Seguro de caución  Servicio técnico en Mendoza : Aguilera 
Zalazar Luciano Calle Clark 250 , Ciudad Mendoza</t>
  </si>
  <si>
    <t>Procesador Core i9</t>
  </si>
  <si>
    <t>Computadora de escritorio Core I9 Ram64 240SSD   Servicio 
técnico en Mendoza : Aguilera Zalazar Luciano Calle Clark 250 
, Ciudad Mendoza</t>
  </si>
  <si>
    <t>Renglón: 3, Código: 740010241.1, Descripción: COMPUTADOR  Presentación:  UNIDAD</t>
  </si>
  <si>
    <t>COMPUTADORA DE ESCRITORIO - CPU, TECLADO Y MOUSE-PC Potenciada - microprocesador tipo I7 - Características técnicas según Anexo II - PCP</t>
  </si>
  <si>
    <t>PC Clon(Micro AMD Ryzen 7 5700G,Mother Biostar A520MH,Memoria RAM DDR4 
de 8Gb Hiksemi,SSD de 240Gb Hiksemi Sata,Gabinete ATX,Teclado USB,Mouse USB 
y Windows 11 Pro)</t>
  </si>
  <si>
    <t>https://www.shopnow.com.ar/MLA-1423051879-pc-armada-gamer-ryzen-7-5700g-16-ram-240gb-ssd-nsx-_JM?gad_source=1&amp;gclid=CjwKCAjwx-CyBhAqEiwAeOcTdUERUtPi61ANCnCinPFWU3j6hHWtQI8uSTIY1TapBMVWPL2QSx8MohoCngcQAvD_BwE</t>
  </si>
  <si>
    <t>https://www.venex.com.ar/computadoras-y-servidores/pcs-de-escritorio/pc-amd-ryzen-7-5700g-16gb-ssd-240gb.html?gad_source=1&amp;gclid=CjwKCAjwx-CyBhAqEiwAeOcTdc4MhDsuNQlWhktlLJtI_S6nZ1qXOmP9N-z8VQexAjpj9RooLM5UFRoCFu8QAvD_BwE</t>
  </si>
  <si>
    <t>https://www.tendex.com.ar/MLA-1421282997-pc-combo-ryzen-7-5700g-8gb-ssd-240-msi-a520m-_JM?gad_source=1&amp;gclid=CjwKCAjwx-CyBhAqEiwAeOcTdUX5KwuQs68t5gyispWuGVglOIxXDDoC4yzCnnR_Grih1CA59jga-hoCcCYQAvD_BwE</t>
  </si>
  <si>
    <t xml:space="preserve">PC DE ESCRITORIO POTENCIADA  CPU INTEL CORE I7-12700 ALDERLAKE 
S1700 BOX  MOT MSI PRO H610M-G LGA1700 DDR4H610  
 MEM 8GB DDR4 3200MHZ HIKSEMI  SSD 240GB SATA 
HIKSEMI  GABIENTE ATX INCLUYE KIT (TECLADO Y MOUSE)  
FUENTE 600W GAMEMAX 80 PLUS BRONZE VP-600-M  WIN 11 
PRO OEM 64BIT    GARANTIA DEL PRODUCTO: 12 
MESES  PLAZO DE ENTREGA: 10 DIAS    
  </t>
  </si>
  <si>
    <t>https://www.venex.com.ar/computadoras-y-servidores/pcs-de-escritorio/pc-intel-i7-12700-16gb-ssd-240gb.html?gad_source=1&amp;gclid=CjwKCAjwx-CyBhAqEiwAeOcTdX8znOHrvvsv1rxaTbYTDqdWhiF6MDgPM64wJHUxu9yARZrsIqyb4BoCKysQAvD_BwE</t>
  </si>
  <si>
    <t>https://www.insumosacuario.com.ar/computadoras/escritorio/pc-gamer-intel-i7-12700-h610m-16gb-2-x-8gb-3200mhz-1tb-nvme-155418.html</t>
  </si>
  <si>
    <t>https://www.mexx.com.ar/productos-rubro/hogar-y-oficina/5513-pc-intel-core-i7-12700-h610-16gb-ssd-480gb.html</t>
  </si>
  <si>
    <t>PC Clon(Micro Intel Core i7 13700, Mother MSI H610M,Memoria RAM 
DDR4 de 8Gb Hiksemi,SSD de 240Gb Hiksemi Sata,Gabinete ATX,Teclado USB,Mouse 
USB y Windows 11 Pro)</t>
  </si>
  <si>
    <t xml:space="preserve">PC DE ESCRITORIO POTENCIADA  CPU INTEL CORE I7-12700 ALDERLAKE 
S1700 BOX  MOT MSI PRO H610M-G LGA1700 DDR4H610  
 MEM 16GB DDR4 3200MHZ HIKSEMI  SSD SSD M.2 
NVME 512GB HIKVISION   PLACA VIDEO  RADEON RX 
6500 XT  GAMING  4GB   GABIENTE ATX 
INCLUYE KIT (TECLADO Y MOUSE)  FUENTE 600W GAMEMAX 80 
PLUS BRONZE VP-600-M  WIN 11 PRO OEM 64BIT  
  GARANTIA DEL PRODUCTO: 12 MESES  PLAZO DE 
ENTREGA: 10 DIAS  </t>
  </si>
  <si>
    <t>Procesador Core i7 . Idem Oferta Base, Forma de pago 
Anticipado con garantía Seguro de caución</t>
  </si>
  <si>
    <t>Computadora de escritorio core I7   . Idem Oferta 
Base, Forma de pago Anticipado con garantía Seguro de caución 
 Servicio técnico en Mendoza : Aguilera Zalazar Luciano Calle 
Clark 250 , Ciudad Mendoza</t>
  </si>
  <si>
    <t>Procesador Core i7</t>
  </si>
  <si>
    <t xml:space="preserve">Computadora de escritorio core I7  Servicio técnico en Mendoza 
: Aguilera Zalazar Luciano Calle Clark 250 , Ciudad Mendoza 
</t>
  </si>
  <si>
    <t>Renglón: 4, Código: 740010241.43, Descripción: COMPUTADOR PORTATIL (NOTEBOOK)  Presentación:  UNIDAD</t>
  </si>
  <si>
    <t>COMPUTADOR PORTÁTIL TIPO NOTEBOOK- Para uso de oficina - Características técnicas según Anexo II - PCP</t>
  </si>
  <si>
    <t xml:space="preserve">NOTEBOOK ASUS X515EA I5 i5-1135G7 8GB SSD 256GB NVME 15,6" 
WIN 11PRO OEM SPA 64BIT  GARANTIA DEL PRODUCTO: 12 
MESES  PLAZO DE ENTREGA: 10 DIAS  </t>
  </si>
  <si>
    <t>https://articulo.mercadolibre.com.ar/MLA-1755789944-notebook-asus-intel-core-i5-8gb256gb-ssd-156-_JM?matt_tool=43002694&amp;matt_word=&amp;matt_source=google&amp;matt_campaign_id=14508409358&amp;matt_ad_group_id=124055978062&amp;matt_match_type=&amp;matt_network=g&amp;matt_device=c&amp;matt_creative=543251949105&amp;matt_keyword=&amp;matt_ad_position=&amp;matt_ad_type=pla&amp;matt_merchant_id=243627060&amp;matt_product_id=MLA1755789944&amp;matt_product_partition_id=394060151663&amp;matt_target_id=pla-394060151663&amp;cq_src=google_ads&amp;cq_cmp=14508409358&amp;cq_net=g&amp;cq_plt=gp&amp;cq_med=pla&amp;gad_source=1&amp;gclid=CjwKCAjwx-CyBhAqEiwAeOcTdS6smpclnlcrJviMrMpdQZAiaFewkccFOZGLgEWGQ3Jequ5OUc8zZhoCR2AQAvD_BwE</t>
  </si>
  <si>
    <t>https://www.gezatek.com.ar/tienda/notebooks/2351-notebook-asus-x515ea-intel-i5-1135-g7--ram-8gb--ssd-256gb--156-fhd--x515ea-ej1343ej2202.html</t>
  </si>
  <si>
    <t>https://www.venex.com.ar/notebooks/notebook-asus-x515ea-i5-1135g7-8gb-ssd-512gb-15-6-free.html?gad_source=1&amp;gclid=CjwKCAjwx-CyBhAqEiwAeOcTdS7M2rvRZckCO3KSpnDRe0EnvoYjB_FAOesnPHS3imAfy-6WRfcotxoCH2AQAvD_BwE</t>
  </si>
  <si>
    <t>YOLANDA ESTELA VANNETTI</t>
  </si>
  <si>
    <t>ACER</t>
  </si>
  <si>
    <t>Notebook Acer Aspire 3 - NX.K6TAL.00J  Intel Core i5/8gb/512gb/fhd/win11. 
- Pantalla 15.6 con ips, full hd 1920 x 1080. 
- Placa gráfica: gráficos Intel iris XE. - Memoria: dual-channel 
ddr4 sdram 8 gb (2x4), max 32. - HDD: SSD 
512 gb, pcie gen3 8 gb/s. - Cámara: webcam hd 
con resolución 1280 x 720, 720. roja: 802.11ax/ doble banda 
(2,4 ghz y 5 ghz), roja. dimensiones: anchos/peso: 36 cm 
/ 1,78 kg. salida: RJ45/HDMI/usb3.2/jackpeake/usb tipo c. otros: bt/ dise.o 
ultradelgado. Color: plateado/so Windows 11 HOME.\\</t>
  </si>
  <si>
    <t>https://www.mercadolibre.com.ar/notebook-acer-aspire-3-intel-core-i5-8gb-ram-512gb-ssd-win11-color-plateado/p/MLA26998206?item_id=MLA1417801473&amp;from=gshop&amp;matt_tool=43002694&amp;matt_word=&amp;matt_source=google&amp;matt_campaign_id=14508409358&amp;matt_ad_group_id=124055978062&amp;matt_match_type=&amp;matt_network=g&amp;matt_device=c&amp;matt_creative=543251949105&amp;matt_keyword=&amp;matt_ad_position=&amp;matt_ad_type=pla&amp;matt_merchant_id=735113679&amp;matt_product_id=MLA26998206-product&amp;matt_product_partition_id=394060151663&amp;matt_target_id=pla-394060151663&amp;cq_src=google_ads&amp;cq_cmp=14508409358&amp;cq_net=g&amp;cq_plt=gp&amp;cq_med=pla&amp;gad_source=1&amp;gclid=CjwKCAjwx-CyBhAqEiwAeOcTdTE1DHXPpo9SJFq1wAcVRbF6xzK9QBIX9TSVOQDYByjhuOwVmoo28xoCst8QAvD_BwE</t>
  </si>
  <si>
    <t>https://smarts.com.ar/producto/notebook-acer-aspire-3-core-i5-1235u-8gb-512gb-fhd-w11/?utm_source=Google%20Shopping&amp;utm_campaign=Notebooks&amp;utm_medium=cpc&amp;utm_term=2248&amp;gad_source=1&amp;gclid=CjwKCAjwx-CyBhAqEiwAeOcTdaebHmothfGp9par4WLldgM8JQWOIjVN-r1SouO4uA7QJ6EnTxfcrxoCQY8QAvD_BwE</t>
  </si>
  <si>
    <t>https://www.cetrogar.com.ar/notebook-acer-a315-510p-389w-ci3-15-6-8-512gb.html?ff=38&amp;fp=34002&amp;gad_source=1&amp;gclid=CjwKCAjw8rW2BhAgEiwAoRO5rJrqMLXlBFvCSNSYrPRc4uocRdVnYByLszsWPVUr2dYg13S3BFdTNBoClzAQAvD_BwE</t>
  </si>
  <si>
    <t xml:space="preserve">NOTEBOOK LENOVO IP 1 15ALC7 R5-5500U 8GB SSD 240GB 15.6" 
WIN 11PRO OEM SPA 64BIT   GARANTIA DEL PRODUCTO: 
12 MESES  PLAZO DE ENTREGA: 10 DIAS   
</t>
  </si>
  <si>
    <t>Item 4: NB LENOVO 15.6 TBOOK I5-1135G7 8G SSD256 GTIA2OS 
W11Pro©</t>
  </si>
  <si>
    <t>https://www.htvs.com.ar/MLA-1442550125-notebook-lenovo-v15-core-i5-13420h-8gb-512gb-15-fhd-win11h-_JM?variation=181328528844&amp;gad_source=1&amp;gclid=CjwKCAjw8rW2BhAgEiwAoRO5rI_v6tTU1tCbc86WgZuVYI76qeP-nhl3Ai9O2rDjAMb3m_xzqjpRkxoCNJkQAvD_BwE</t>
  </si>
  <si>
    <t>https://www.xtr.com.ar/producto/notebook-lenovo-v15-g3-iap-i7-8gb-512ssd-free/46986?kw=&amp;cpn=21134924849&amp;gad_source=1&amp;gclid=CjwKCAjw8rW2BhAgEiwAoRO5rABuQLckd3N0PfuGtUX9qdk-WNoCaZK5hrH-BYQ2MQXFxj_-2i_1zxoCNbsQAvD_BwE</t>
  </si>
  <si>
    <t>https://www.integradosargentinos.com/MLA-1131979273-notebook-lenovo-thinkbook-g2-156-intel-i5-1135g7-8gb-256gb-_JM?variation=174403118902&amp;gad_source=1&amp;gclid=CjwKCAjwx-CyBhAqEiwAeOcTdVb-N5-7z7dlQAPD9egPMmaQCju7UdzX2Lep5Ebq2XUX95jVEXc2ARoC-fkQAvD_BwE</t>
  </si>
  <si>
    <t>Notebook Asus X515EA(Micro Intel Core i5 1135G7,Memoria Ram DDR4 de 
8Gb,SSD Sata de 256Gb,Pantalla de 15,6",Windows 11 Pro)</t>
  </si>
  <si>
    <t xml:space="preserve">NOTEBOOK LENOVO IP 1 15ALC7 RYZEN 7-5700U 8GB 240GB 15.6" 
WIN 11 PRO OEM SPA 64BIT     
GARANTIA DEL PRODUCTO: 12 MESES  PLAZO DE ENTREGA: 10 
DIAS    </t>
  </si>
  <si>
    <t>Noteboocks Core I5 Ram 8DDR4, 240 SSd Windows 11  
Servicio técnico en Mendoza : Aguilera Zalazar Luciano Calle Clark 
250 , Ciudad Mendoza</t>
  </si>
  <si>
    <t>HP</t>
  </si>
  <si>
    <t>Notebook HP 250(Micro Intel Core i5 1135G7,Memoria Ram DDR4 de 
8Gb,SSD Sata de 256Gb,Pantalla de 15,6",Windows 11 Pro)</t>
  </si>
  <si>
    <t>Notebook Lenovo V15(Micro Intel Core i5 1135U,Memoria Ram DDR4 de 
8Gb,SSD Sata de 256Gb,Pantalla de 15,6",Windows 11 Pro)</t>
  </si>
  <si>
    <t>Notebook Lenovo Thinkbook(Micro Intel Core i5 1135G7,Memoria Ram DDR4 de 
8Gb,SSD Sata de 256Gb,Pantalla de 15,6",Windows 11 Pro)</t>
  </si>
  <si>
    <t xml:space="preserve">Notebook Lenovo V15 -  82TT00F0AR  Lenovo V15 Generación 
3 - Pantalla 15 pulgadas - fhd-1920x 1080 - Intel 
Core i5-1235u - 8gb soldado ddr4-3200 memory slots 1 - 
soporta maximo 16gb - 512 SSD m2 2242 pcle 4x 
nvme + empty hdd bay tiene RJ45 - Windowa 11 
Pro - color gris garantia 12 meses </t>
  </si>
  <si>
    <t>Lenovo Thinkpad L15 - 21C8S3E900  AMD Ryzen 5 pro 
5675u - 1x 16gb so-dimm ddr4-3200 hasta 64gb ddr4-3200 - 
256gb SSD m.2 2242 pcie 4.0x4 nvme - 15.6fhd (1920x1080) 
ips 250nits antirreflejo Windows 11 Pro, español 1x ethernet RJ- 
45 - 3 años de garantía en el sitio</t>
  </si>
  <si>
    <t>procesador Core i5  . Idem Oferta Base, Forma de 
pago Anticipado con garantía Seguro de caución</t>
  </si>
  <si>
    <t>Noteboocks Core I5 Ram 8DDR4, 240 SSd Windows 11  
. Idem Oferta Base, Forma de pago Anticipado con garantía 
Seguro de caución  Servicio técnico en Mendoza : Aguilera 
Zalazar Luciano Calle Clark 250 , Ciudad Mendoza</t>
  </si>
  <si>
    <t>Renglón: 5, Código: 740010241.43, Descripción: COMPUTADOR PORTATIL (NOTEBOOK)  Presentación:  UNIDAD</t>
  </si>
  <si>
    <t>COMPUTADOR PORTÁTIL TIPO NOTEBOOK-Portatil Avanzada 14" - Características técnicas según Anexo II - PCP</t>
  </si>
  <si>
    <t>Notebook Asus X515EA(Micro Intel Core i7 1165G7,Memoria Ram DDR4 de 
8Gb,SSD Sata de 480Gb,Pantalla de 15,6",Windows 11 Pro)</t>
  </si>
  <si>
    <t>https://www.xtr.com.ar/producto/notebook-asus-x515ea-15-fhd-core-i7-8gb-512ssd-w11/46154?kw=&amp;cpn=17491142829&amp;gad_source=1&amp;gclid=CjwKCAjwx-CyBhAqEiwAeOcTdf4II9CvDYWLCc8DWqwbrMWizJsAaDH54Kuhg-3MLHTx5KZuXl6iEBoCVOUQAvD_BwE</t>
  </si>
  <si>
    <t>https://arrichetta.com.ar/producto/nb-asus-15-6-i7-1165g7-8gb-512gb-pcie-w11-l-asus/?utm_source=Google%20Shopping&amp;utm_campaign=otromas&amp;utm_medium=cpc&amp;utm_term=97554&amp;gad_source=1&amp;gclid=CjwKCAjwx-CyBhAqEiwAeOcTdQEj_GygsBj6wc45yloj-Jkjdp4xcaeGRmlNwF3WDdXPVIU1JBC3ixoCbjEQAvD_BwE</t>
  </si>
  <si>
    <t>https://www.gezatek.com.ar/tienda/notebooks/2350-notebook-asus-x515ea-intel-i7-1165-g7--ram-8gb--ssd-512gb--156-fhd--x515-ea-ej1332ej2181.html</t>
  </si>
  <si>
    <t>Notebook Lenovo Thinkbook(Micro Intel Core i7 1135G7,Memoria Ram DDR4 de 
8Gb,SSD Sata de 480Gb,Pantalla de 15,6",Windows 11 Pro)</t>
  </si>
  <si>
    <t>Notebook Lenovo L15(Micro AMD Ryzen 5 7530U,Memoria Ram DDR4 de 
8Gb,SSD Sata de 480Gb,Pantalla de 15,6",Windows 11 Pro)</t>
  </si>
  <si>
    <t xml:space="preserve">21C8S3EB00 - Notebook Lenovo Thinkpad L15  AMD Ryzen7 5825u 
1x 16gb so-dimm ddr4-3200 - 256gb SSD m.2 2242 pcie 
4.0x4 nvme 15.6 fhd (1920x1080) ips 250nits antirreflejo Windows 11 
Pro, español 1x ethernet (rj-45) 3 años en el sitio 
</t>
  </si>
  <si>
    <t>https://www.mercadolibre.com.ar/notebook-lenovo-v15-g3-amd-ryzen-7-5825u-16gb-ssd-512gb/p/MLA37101582?item_id=MLA1434136565&amp;from=gshop&amp;matt_tool=43002694&amp;matt_word=&amp;matt_source=google&amp;matt_campaign_id=14508409358&amp;matt_ad_group_id=124055978062&amp;matt_match_type=&amp;matt_network=g&amp;matt_device=c&amp;matt_creative=543251949105&amp;matt_keyword=&amp;matt_ad_position=&amp;matt_ad_type=pla&amp;matt_merchant_id=735114561&amp;matt_product_id=MLA37101582-product&amp;matt_product_partition_id=394060151663&amp;matt_target_id=pla-394060151663&amp;cq_src=google_ads&amp;cq_cmp=14508409358&amp;cq_net=g&amp;cq_plt=gp&amp;cq_med=pla&amp;gad_source=1&amp;gclid=CjwKCAjw8rW2BhAgEiwAoRO5rOPEh7C4SpWM3aS6NjE03T-FIt-YQcHEwumpn1lxdeeTWbIyMhR-UxoCchEQAvD_BwE</t>
  </si>
  <si>
    <t xml:space="preserve"> 82TT00F1AR - Notebook Lenovo V15 con W11Pro  Lenovo 
V15 Generacion 3 pantalla 15 pulgadas fhd - 1920-1080 intel 
core i7-1255u 8gb soldado ddr4 -3200 memory slots 1 - 
soporta maximo 16gb 512gb ssd m2 2242 pcie x4 nvme 
+ empty hdd bay tiene rj45-Windows 11 Pro-color gris garantia 
12 meses </t>
  </si>
  <si>
    <t>Procesador Core i7  . Idem Oferta Base, Forma de 
pago Anticipado con garantía Seguro de caución</t>
  </si>
  <si>
    <t>Noteboocks Core I7 Ram 32DDR4, 480 SSd Windows 11  
. Idem Oferta Base, Forma de pago Anticipado con garantía 
Seguro de caución  Servicio técnico en Mendoza : Aguilera 
Zalazar Luciano Calle Clark 250 , Ciudad Mendoza</t>
  </si>
  <si>
    <t xml:space="preserve">21EK002AAR. ThinkBook 16”, NVIDIA GEFORCE RTX 3060 6GB, R7, 16GB, 
512 SSD, W11P, TECLADO RETROILUMINADO, 1Y OS  Notebook Lenovo 
Thinkbook 16p - Generación 3 - Pantalla 16 pulgadas 2560x1600 
- Ryzen 7 - 6800h 512gb m2 2280 PCIE 4x4 
nvme - Memoria slots soldada de 16Gb - Windows 11 
pro - No tiene RJ45 - color gris - Garantia 
12 meses on site </t>
  </si>
  <si>
    <t>Noteboocks Core I7 Ram 32DDR4, 480 SSd Windows 11  
Servicio técnico en Mendoza : Aguilera Zalazar Luciano Calle Clark 
250 , Ciudad Mendoza</t>
  </si>
  <si>
    <t>Renglón: 6, Código: 740010243.1, Descripción: MONITOR  Presentación:  UNIDAD</t>
  </si>
  <si>
    <t>MONITOR LED-De 18.5" o superior, conexión HDMI, resolución de 1366px-768px. o superior</t>
  </si>
  <si>
    <t>HIKVISION</t>
  </si>
  <si>
    <t>Item 6: MONITOR 19 HIKVISION DS-D5019QE-B VGA/HDMI</t>
  </si>
  <si>
    <t>https://www.gadnic.com.ar/monitores/monitor-led-gadnic-19-pulgadas-full-hd?source=shopping&amp;gad_source=4&amp;gclid=CjwKCAjw8rW2BhAgEiwAoRO5rHUwbDaOHtnaYSc9BpcW7WCMe1Rv2fMdrQiGkBguswsfEvI6oaeywhoClP4QAvD_BwE</t>
  </si>
  <si>
    <t>https://www.integradosargentinos.com/MLA-749799212-monitor-led-lg-19-pulgadas-19m38a-b-hd-vga-ultra-fino-wide-_JM?variation=33294099334&amp;gad_source=1&amp;gclid=CjwKCAjwx-CyBhAqEiwAeOcTddxjF19UmJr6HaFX9ILIRkYUjj_dfZXafvOglxLbhnhPi91IAk7WpxoCDRsQAvD_BwE</t>
  </si>
  <si>
    <t>FASTECH S.A.S.</t>
  </si>
  <si>
    <t>MONITOR HIKVISION DS-D5019QE-B VGA/HDMI   PARTE ID 317500236.</t>
  </si>
  <si>
    <t>No presenta, reclamar</t>
  </si>
  <si>
    <t>MONITOR 19" HDMI, VGA</t>
  </si>
  <si>
    <t xml:space="preserve">Monitor de 18,5" Hikvision DS-D5019QE-B  Conexión VGA / HDMI 
</t>
  </si>
  <si>
    <t>GFAST</t>
  </si>
  <si>
    <t xml:space="preserve">MONITOR LED 22" GFAST T-220 HDMI-VGA FULLHD  Tamaño 21.5” 
 Resolución FHD 1920 x 1080  Tasa de refresco 
60Hz  Relación: 16:9  Puertos: HDMI-VGA  GARANTIA DEL 
PRODUCTO: 12 MESES  PLAZO DE ENTREGA: 10 DIAS  
</t>
  </si>
  <si>
    <t>PHILIPS</t>
  </si>
  <si>
    <t xml:space="preserve">MONITOR LED 19" PHILIPS HDMI VGA 193V5LHB2/77  13  
GARANTIA DEL PRODUCTO: 12 MESES  PLAZO DE ENTREGA: 10 
DIAS  </t>
  </si>
  <si>
    <t>CX</t>
  </si>
  <si>
    <t>MONITOR 19 PHILIPS VGA HDMI VESA</t>
  </si>
  <si>
    <t>DAHUA</t>
  </si>
  <si>
    <t>Monitor 22" Dahua Dhi-Lm22-C200 - Vga/Dhma - Fullhd - 4m. 
 Monitor Full HD de 22"  Resolución 1920*1080, produce 
imágenes más claras y vívidas;  Admite múltiples entradas de 
señal como HDMI, VGA, Audio Output;</t>
  </si>
  <si>
    <t xml:space="preserve">MONITOR LED 22" PHILIPS VGA HDMI -221V8/77 FULLHD  GARANTIA 
DEL PRODUCTO: 12 MESES  PLAZO DE ENTREGA: 10 DIAS 
 </t>
  </si>
  <si>
    <t xml:space="preserve">Monitor de 18,5" Philips 193V5LHSB2/77  Conexión VGA / HDMI 
</t>
  </si>
  <si>
    <t>8</t>
  </si>
  <si>
    <t>NOBLEX</t>
  </si>
  <si>
    <t xml:space="preserve">91MK22X7100 MONITOR NOBLEX - LED 21.45" FHD / 16:9 / 
3000:1 /HDMI – VGA /antiglare  </t>
  </si>
  <si>
    <t>VIEWSONIC</t>
  </si>
  <si>
    <t>MONITOR 19" VA1903H - HDMI, VGA</t>
  </si>
  <si>
    <t>MONITOR CX 22" - HDMI, VGA</t>
  </si>
  <si>
    <t xml:space="preserve">Monitor de 22" Philips 221V8/77  Conexión VGA / HDMI 
</t>
  </si>
  <si>
    <t>10</t>
  </si>
  <si>
    <t>MONITOR 24" - HDMI, VGA</t>
  </si>
  <si>
    <t>9</t>
  </si>
  <si>
    <t>MONITOR 24" HDMI, VGA</t>
  </si>
  <si>
    <t>MONITOR 22" VA2215H - HDMI,VGA</t>
  </si>
  <si>
    <t>12</t>
  </si>
  <si>
    <t xml:space="preserve">MONITOR 24" - HDMI, VGA  MONITOR NOBLEX - LED 
23.8" FHD / 16:9 / 4000:1 /HDMI – VGA /antiglare 
 </t>
  </si>
  <si>
    <t>13</t>
  </si>
  <si>
    <t xml:space="preserve">MONTIOR LED 24" PHILIPS HDMI-VGA FULLHD 241V8L/77  GARANTIA DEL 
PRODUCTO: 12 MESES  PLAZO DE ENTREGA: 10 DIAS  
</t>
  </si>
  <si>
    <t>11</t>
  </si>
  <si>
    <t>SAMSUNG</t>
  </si>
  <si>
    <t xml:space="preserve">MONITOR LED 22" SAMSUNG AFLAT HDMI-VGA FULLHD  GARANTIA DEL 
PRODUCTO: 12 MESES  PLAZO DE ENTREGA: 10 DIAS  
</t>
  </si>
  <si>
    <t>LG  . Idem Oferta Base, Forma de pago Anticipado 
con garantía Seguro de caución</t>
  </si>
  <si>
    <t>Monitores led 18,5 o superior    . Idem 
Oferta Base, Forma de pago Anticipado con garantía Seguro de 
caución</t>
  </si>
  <si>
    <t>LG</t>
  </si>
  <si>
    <t>Monitor LG 18,5 pulgadas  Voltaje: 100V/240V  Tamaño de 
la pantalla: 18,5 "  Pantalla led de 18,5".  
Tiene una resolución de 1366px-768px.  Relación de aspecto de 
16:9.  Panel TN.  Su brillo es de 200cd/m². 
 Con conexión D-Sub.  Comodidad visual en todo momento. 
 Flicker Safe  Smart Energy Saving  On Screen 
Control</t>
  </si>
  <si>
    <t xml:space="preserve">MONITOR LED 27" PHILIPS 272V8LA/55 FULLHD  GARANTIA DEL PRODUCTO: 
12 MESES  PLAZO DE ENTREGA: 10 DIAS   
 </t>
  </si>
  <si>
    <t>Renglón: 7, Código: 740020714.1, Descripción: ACCESORIOS PARA COMPUTADORA  Presentación:  UNIDAD</t>
  </si>
  <si>
    <t>TECLADO COMPUTADORA-Conexión alámbrica USB, o inalámbrica, marca de reconocido giro comercial</t>
  </si>
  <si>
    <t>PERFORMANCE</t>
  </si>
  <si>
    <t xml:space="preserve">TECLADO PERFORMANCE ML-329 USB  </t>
  </si>
  <si>
    <t>https://staffcodes.mercadoshops.com.ar/MLA-899975766-teclado-usb-gtc-kbg-204-anti-derrame-espanol-zona-oeste-_JM?variation=173689294041&amp;gad_source=1&amp;gclid=CjwKCAjwx-CyBhAqEiwAeOcTdSQYV6VtWHPU3FU7_0wmiTL1NnroRfVgJLQGQR5IQLg73eCl7Ix9aBoCdDsQAvD_BwE</t>
  </si>
  <si>
    <t>https://laptopaid.com.ar/ficha-333-teclado-lenovo-ideapad-s12-n7s-k23-k26-nuevo?gad_source=1&amp;gclid=CjwKCAjwx-CyBhAqEiwAeOcTddawt5718GzIUAqWPqY6XwFRwi2coVEYwMd0p55z3CNfWVqj8xec6xoCiaIQAvD_BwE</t>
  </si>
  <si>
    <t>https://www.puntodigital.com.ar/teclado-espanol-maxell-ccable-usb-pc-notebook-mac-win-caja-color-del-teclado-negro-idioma-espanol-latinoamerica/p/MLA20006691?pdp_filters=category%3AMLA418448%7Cseller_id%3A293421646%7Citem_id%3AMLA1465348708</t>
  </si>
  <si>
    <t xml:space="preserve">PERFOMANCE </t>
  </si>
  <si>
    <t>TECLADO PERFOMANCE KEQ- 022 USB BLACK  PARTE ID KEQ 
022</t>
  </si>
  <si>
    <t>Teclado Perfomance USB</t>
  </si>
  <si>
    <t>GENIUS</t>
  </si>
  <si>
    <t xml:space="preserve">TECLADO GENIUS KB-118 USB BLACK  GARANTIA DEL PRODUCTO: 12 
MESES  PLAZO DE ENTREGA: 5 DIAS  </t>
  </si>
  <si>
    <t>https://www.tienda.gamingcity.com.ar/teclado-genius-kb-118-usb-black-espanol-resistente-teclado-negro/p/MLA18629887?pdp_filters=category%3AMLA418448%7Cseller_id%3A91988078%7Citem_id%3AMLA1388788117</t>
  </si>
  <si>
    <t>https://www.venex.com.ar/perifericos/teclados/teclado-genius-kb-118-ii-espa-ol-usb-black.html?gad_source=1&amp;gclid=CjwKCAjwx-CyBhAqEiwAeOcTdSilkp3r0Ok5PKQRVlaqR-36E7NN_r8LmcW6eZcTlnO1pXKX2K3a1RoCcyoQAvD_BwE</t>
  </si>
  <si>
    <t>https://lezamapc.com.ar/teclado/3438-teclado-genius-kb-118-usb.html?gad_source=1&amp;gclid=CjwKCAjwx-CyBhAqEiwAeOcTdQWa9LkH1Sm9ZtUgK7iW3KvZtsAO9qh9VA67ChORikCeeIwBh6E8kBoCuYAQAvD_BwE</t>
  </si>
  <si>
    <t>TECLADO USB GENIUS KB</t>
  </si>
  <si>
    <t>Teclado Genius USB</t>
  </si>
  <si>
    <t>Generico   . Idem Oferta Base, Forma de pago 
Anticipado con garantía Seguro de caución</t>
  </si>
  <si>
    <t>TECLADO COMPUTADORA Conexión alámbrica USB, o inalámbrica,    
. Idem Oferta Base, Forma de pago Anticipado con garantía 
Seguro de caución</t>
  </si>
  <si>
    <t>LOGITECH</t>
  </si>
  <si>
    <t xml:space="preserve">KIT LOGITECH MK235 WIRELESS  GARANTIA DEL PRODUCTO: 12 MESES 
 PLAZO DE ENTREGA: 5 DIAS  </t>
  </si>
  <si>
    <t>Generico</t>
  </si>
  <si>
    <t>TECLADO COMPUTADORA Conexión alámbrica USB, o inalámbrica</t>
  </si>
  <si>
    <t xml:space="preserve">TECLADO MULTIMEDIA GENIUS SLIMSTAR 7230 WIRELESS  GARANTIA DEL PRODUCTO: 
12 MESES  PLAZO DE ENTREGA: 5 DIAS   
</t>
  </si>
  <si>
    <t>Renglón: 8, Código: 740020714.1, Descripción: ACCESORIOS PARA COMPUTADORA  Presentación:  UNIDAD</t>
  </si>
  <si>
    <t>MOUSE OPTICO CONEXIÓN-Conexión alámbrica USB, o inalámbrica, marca de reconocido giro comercial.</t>
  </si>
  <si>
    <t xml:space="preserve">MOUSE OPTICO PERFORMANCE MO-42 USB  GARANTIA DEL PRODUCTO: 12 
MESES  PLAZO DE ENTREGA: 5 DIAS  </t>
  </si>
  <si>
    <t>https://www.tecnofast.com.ar/MLA-899517242-mouse-optico-wesdar-x18-usb-1200-dpi-oficina-escritorio-goma-_JM?variation=69598618523&amp;gclid=CjwKCAjw8rW2BhAgEiwAoRO5rEWql0Cj4t9LQHN22aj4Ofk3bQIjV6CpA6d1ePIyDlBemYgvtOjXtxoC3pUQAvD_BwE</t>
  </si>
  <si>
    <t>https://laptopaid.com.ar/ficha-304-mouse-optico-usb-kolke-pc-notebook-3-botones-compacto?gad_source=1&amp;gclid=CjwKCAjwx-CyBhAqEiwAeOcTdcgX7RmVp37Uti9WquVEyeCOu22G0XZnGyl1lK6WuD8AMALvVDxenRoCLkgQAvD_BwE</t>
  </si>
  <si>
    <t>https://sistecorp.com/producto/mouse-optico-usb-back-performance/</t>
  </si>
  <si>
    <t>Mouse Perfomance USB</t>
  </si>
  <si>
    <t>Item 8: MOUSE GENIUS DX-110 USB BLACK</t>
  </si>
  <si>
    <t>https://arrichetta.com.ar/producto/mouse-genius-dx-110-ps2-black-1552/?utm_source=Google%20Shopping&amp;utm_campaign=otromas&amp;utm_medium=cpc&amp;utm_term=99755&amp;gad_source=1&amp;gclid=CjwKCAjw8rW2BhAgEiwAoRO5rNm1ecQo5gZUKCO3-RqDWuQBGB7Y-59_Csaa_GInFisvpyaKBRsHzhoCrNcQAvD_BwE</t>
  </si>
  <si>
    <t>https://www.tomy.com.ar/2346-mouse-genius-optico-negro-dx-110-usb-/p?idsku=2346&amp;gad_source=1&amp;gclid=CjwKCAjwx-CyBhAqEiwAeOcTdRVrOuBQSwC_RS-kjoQ-xeVt1-E906ccV1nO1ifdSmJe8IDDtCeNOBoCRogQAvD_BwE</t>
  </si>
  <si>
    <t>https://katech.com.ar/producto/mouse-genius-dx-110-g5-green-usb/?utm_source=Google+Shopping&amp;utm_medium=cpc&amp;utm_campaign=google+merchant&amp;gad_source=1&amp;gclid=CjwKCAjw8rW2BhAgEiwAoRO5rIbTsJS_bvrlE31MN_OmW6MT6oiOe7PcOfkSXPGcrsgOAIREOXpe-xoCMiQQAvD_BwE</t>
  </si>
  <si>
    <t>MOUSE USB GENIUS DX</t>
  </si>
  <si>
    <t>Mouse Genius USB</t>
  </si>
  <si>
    <t>THINKCONNECT SAS</t>
  </si>
  <si>
    <t>Mouse USB Genius DX-110 Verde</t>
  </si>
  <si>
    <t xml:space="preserve">MOUSE CX LM9935 USB  </t>
  </si>
  <si>
    <t>MOUSE INALAMBRICO GENIUS NX-7000</t>
  </si>
  <si>
    <t>https://www.venex.com.ar/perifericos/mouse/mouse-inalambrico-genius-nx-7000x-negro.html?gad_source=1&amp;gclid=CjwKCAjw8rW2BhAgEiwAoRO5rHnWi19pBmrJoztiOfroAr1464vpcjeu_WEqHwe4nvz9rBUvG0Q7pxoCvMUQAvD_BwE</t>
  </si>
  <si>
    <t>https://lezamapc.com.ar/inalambricos/63308-mouse-genius-nx-7000x-black-usb-wireless.html?gad_source=1&amp;gclid=CjwKCAjw8rW2BhAgEiwAoRO5rBLbd6ZIkI_cEkDsUiQiNmkadh8tF0Pp2ZUqRzsahAdL2_vYyPYwrxoCIeYQAvD_BwE</t>
  </si>
  <si>
    <t>https://www.tomy.com.ar/3326-mouse-genius-inalambrico-nx-7000-usb-negro/p?idsku=3326&amp;gad_source=1&amp;gclid=CjwKCAjwx-CyBhAqEiwAeOcTdQ6LjXClSQLOBVdkAmvDjtM-8gSnKZFw6QzqKjCWKU4Gu1M2I_k0-xoC_c0QAvD_BwE</t>
  </si>
  <si>
    <t xml:space="preserve">MOUSE GENIUS NX-7000 BLACK WIRELESS 31030027400  GARANTIA DEL PRODUCTO: 
12 MESES  PLAZO DE ENTREGA: 5 DIAS   
</t>
  </si>
  <si>
    <t>MOUSE OPTICO CONEXIÓN Conexión alámbrica USB, o inalámbrica   
. Idem Oferta Base, Forma de pago Anticipado con garantía 
Seguro de caución</t>
  </si>
  <si>
    <t>MOUSE OPTICO CONEXIÓN Conexión alámbrica USB, o inalámbrica</t>
  </si>
  <si>
    <t>Renglón: 9, Código: 740020714.1, Descripción: ACCESORIOS PARA COMPUTADORA  Presentación:  UNIDAD</t>
  </si>
  <si>
    <t>CAMARA WEB-Conexión USB - Resolución estandar HD, marca de reconocido giro comercial</t>
  </si>
  <si>
    <t>GTC</t>
  </si>
  <si>
    <t xml:space="preserve">WEBCAM GTC WCG-002 1080P C/MIC  GARANTIA DEL PRODUCTO: 12 
MESES  PLAZO DE ENTREGA: INMEDIATO  </t>
  </si>
  <si>
    <t>https://www.tomy.com.ar/7664-camara-web-gtc-full-hd1080p-c--microfono-wcg-002/p?idsku=13204&amp;gad_source=1&amp;gclid=CjwKCAjwx-CyBhAqEiwAeOcTdZt8Ox4NSBBFZAhp3UUkhWWzAaJ4Ou2d6wLGDPFqJpBarbIKkwHReBoCUbEQAvD_BwE</t>
  </si>
  <si>
    <t>https://itecomdigital.com.ar/producto/webcam-microcase-wc201/?gad_source=1&amp;gclid=CjwKCAjwx-CyBhAqEiwAeOcTdeQEynpVTqRuW8c_Jl9Dk-sgoT44w9M-aw828hluW54ZI7DhchrtNBoCFh0QAvD_BwE</t>
  </si>
  <si>
    <t>https://staffcodes.mercadoshops.com.ar/MLA-900995920-camara-web-webcam-usb-pc-hd-720p-plug-play-microfono-jack-_JM?variation=70646139211&amp;gad_source=1&amp;gclid=CjwKCAjwx-CyBhAqEiwAeOcTdRW_nko4WSPQHyhZjAW5-HqIVnDTKcHQJCXKqVsWnimlKc9Xi2xBjRoCSTYQAvD_BwE</t>
  </si>
  <si>
    <t>Generica  . Idem Oferta Base, Forma de pago Anticipado 
con garantía Seguro de caución</t>
  </si>
  <si>
    <t>CAMARA WEB Conexión USB - Resolución estandar HD   
. Idem Oferta Base, Forma de pago Anticipado con garantía 
Seguro de caución</t>
  </si>
  <si>
    <t>generica</t>
  </si>
  <si>
    <t>CAMARA WEB Conexión USB - Resolución estandar HD</t>
  </si>
  <si>
    <t>FACECAM 1000X</t>
  </si>
  <si>
    <t>https://www.verified.com.ar/productos/webcam-genius-s-facecam-1000x-v2-new-pack/?variant=936887008&amp;pf=mc&amp;gad_source=1&amp;gclid=CjwKCAjwx-CyBhAqEiwAeOcTdfaJ-DIqjZgvTsUOxkRvrGsulbv4ZhfdBpBEkYoisvUZKWQZMnTuTxoC-BsQAvD_BwE</t>
  </si>
  <si>
    <t>https://www.gamingcity.com.ar/camara-web-cam-genius-1000x-v2-hd-720p-usb-microfono-zoom-3x-color-negro/p/MLA23066759?pdp_filters=category%3AMLA1667%7Cseller_id%3A91988078%7Citem_id%3AMLA1412041764</t>
  </si>
  <si>
    <t>https://www.fravega.com/p/web-cam-genius-1000x-facecam-21283572/?gad_source=1&amp;gclid=CjwKCAjw8rW2BhAgEiwAoRO5rHFZeOoB_X_9QNBfX0UhBwiW_bILLS4VtSNtoCDvquTTUjcbXAdTyxoCHzYQAvD_BwE&amp;gclsrc=aw.ds</t>
  </si>
  <si>
    <t>SUONO</t>
  </si>
  <si>
    <t>Cámara Web Suono X31 720p Hd Usb Micrófono</t>
  </si>
  <si>
    <t xml:space="preserve">WEBCAM LOGITECH C920S PRO HD 960-001257  GARANTIA DEL PRODUCTO: 
12 MESES  PLAZO DE ENTREGA: 10 DIAS   
</t>
  </si>
  <si>
    <t>Renglón: 10, Código: 740020714.1, Descripción: ACCESORIOS PARA COMPUTADORA  Presentación:  UNIDAD</t>
  </si>
  <si>
    <t>AURICULAR CON MICROFONO INCORPORADO-TIPO VINCHA/ Headset con micrófono, para PC. Con conectores mini plug y/o USB y/o otros tipos</t>
  </si>
  <si>
    <t>Auricular Klipxtreme T/Vincha KSH-270</t>
  </si>
  <si>
    <t xml:space="preserve">Auricular Klipxtreme T/Vincha KSH-270  </t>
  </si>
  <si>
    <t>https://www.puntodigital.com.ar/MLA-1635394380-auricular-soul-profesional-vincha-con-cable-l400-voice-pro-_JM?variation=179721213940&amp;gad_source=1&amp;gclid=CjwKCAjwx-CyBhAqEiwAeOcTdX-sMByxFJgac75hqRLYIq8a4R0w9ophpy90c2tzW_O4LbARnctGiBoCQQAQAvD_BwE</t>
  </si>
  <si>
    <t>https://www.musimundo.com/audio-tv-video/auriculares/auricular-noganet-ngv-480/p/00886005?gad_source=1&amp;gclid=CjwKCAjwx-CyBhAqEiwAeOcTdVarpTfD6zc7hhnVTeT0_x37X5nHtdacM6bua_Mxw-RqU-KkNK_iBBoCscsQAvD_BwE</t>
  </si>
  <si>
    <t>https://lezamapc.com.ar/auriculares/45238-auriculares-klip-xtreme-c-microfono-ksh-270-negro-798303071376.html?gad_source=1&amp;gclid=CjwKCAjwx-CyBhAqEiwAeOcTdY8RCej-S_iHkDoPmyIr6w2y_9YWRNtAz9qdWS9FNsHqoSPWOix4kxoCkO0QAvD_BwE</t>
  </si>
  <si>
    <t xml:space="preserve">AURICULAR C/MIC LOGITECH H111 BLK 1 JACK   GARANTIA 
DEL PRODUCTO: 12 MESES  PLAZO DE ENTREGA: 10 DIAS 
 </t>
  </si>
  <si>
    <t>https://www.musimundo.com/marcas/logitech/auricular-logitech-h111/p/00011294?gad_source=1&amp;gclid=CjwKCAjwx-CyBhAqEiwAeOcTdbWO6YtTJuf-9OOD0cge7Wi7n8LFXtjYo2C-jZIsSAZrA18L_P5LRxoCgscQAvD_BwE</t>
  </si>
  <si>
    <t>https://katech.com.ar/producto/auricular-logitech-h111/?utm_source=Google+Shopping&amp;utm_medium=cpc&amp;utm_campaign=google+merchant&amp;gad_source=1&amp;gclid=CjwKCAjw8rW2BhAgEiwAoRO5rA13gp-rF3NHD4HhYVoxtjOYL6ucPlryIp8dpU_TmnojWcvTVa3othoCZZAQAvD_BwE</t>
  </si>
  <si>
    <t>X-TECH</t>
  </si>
  <si>
    <t>Auricular+Mic X-TECH con doble conector plug 3,5"</t>
  </si>
  <si>
    <t>https://www.novogar.com.ar/productos/Auricular-Negro-con-Microfono-Conector-de-35mm-2-Drivers-40mm-Noblex-3023?utm_term=&amp;utm_campaign=Merchants+Productos&amp;utm_source=adwords&amp;utm_medium=ppc&amp;hsa_acc=6240737821&amp;hsa_cam=17656768210&amp;hsa_grp=&amp;hsa_ad=&amp;hsa_src=x&amp;hsa_tgt=&amp;hsa_kw=&amp;hsa_mt=&amp;hsa_net=adwords&amp;hsa_ver=3&amp;gad_source=1&amp;gclid=CjwKCAjw8rW2BhAgEiwAoRO5rE_Y1-ncocn9BstT19iSygipGrXMHc07FmBceYwEz6ErxDYIunH0HRoC5esQAvD_BwE</t>
  </si>
  <si>
    <t>https://www.styletecsantafe.com/productos/auricular-xtech-gaming-igneus-plug-3-5-mm-y-usb-adaptador-de-35mm-a-2-de-35mm/</t>
  </si>
  <si>
    <t>https://www.mercadolibre.com.ar/audifonos-gamer-xtech-diadema-35mm-microfono-pc/p/MLA19776395?item_id=MLA1631872964&amp;from=gshop&amp;matt_tool=40629900&amp;matt_word=&amp;matt_source=google&amp;matt_campaign_id=14508409580&amp;matt_ad_group_id=125221142525&amp;matt_match_type=&amp;matt_network=g&amp;matt_device=c&amp;matt_creative=544135252930&amp;matt_keyword=&amp;matt_ad_position=&amp;matt_ad_type=pla&amp;matt_merchant_id=735113679&amp;matt_product_id=MLA19776395-product&amp;matt_product_partition_id=305214132680&amp;matt_target_id=aud-1925157273100:pla-305214132680&amp;cq_src=google_ads&amp;cq_cmp=14508409580&amp;cq_net=g&amp;cq_plt=gp&amp;cq_med=pla&amp;gad_source=1&amp;gclid=CjwKCAjw8rW2BhAgEiwAoRO5rNCGqvBVKmkESXfosC87PYbfMzfdvR_WNqA8Koc9f3nQVWIO5IhGdBoCXPMQAvD_BwE</t>
  </si>
  <si>
    <t xml:space="preserve">POLY </t>
  </si>
  <si>
    <t xml:space="preserve">AURICULAR C/MIC POLY BLACKWIRE 3320 MICROSOFT TEAMS CERTIFIED USB-C HS 
+ USB-C/A  GARANTIA DEL PRODUCTO: 12 MESES  PLAZO 
DE ENTREGA: 10 DIAS  </t>
  </si>
  <si>
    <t>generica  . Idem Oferta Base, Forma de pago Anticipado 
con garantía Seguro de caución</t>
  </si>
  <si>
    <t>AURICULAR CON MICROFONO INCORPORADO TIPO VINCHA/ Headset con micrófono, para 
PC. Con conectores mini plug y/o USB   . 
Idem Oferta Base, Forma de pago Anticipado con garantía Seguro 
de caución</t>
  </si>
  <si>
    <t>generico</t>
  </si>
  <si>
    <t>AURICULAR CON MICROFONO INCORPORADO TIPO VINCHA/ Headset con micrófono, para 
PC. Con conectores mini plug y/o USB</t>
  </si>
  <si>
    <t>H390 CON CONEXION USB</t>
  </si>
  <si>
    <t xml:space="preserve">AURICULAR C/MIC LOGITECH H390 USB  GARANTIA DEL PRODUCTO: 12 
MESES  PLAZO DE ENTREGA: 10 DIAS  </t>
  </si>
  <si>
    <t xml:space="preserve">AURICULAR HEADSET H390 TIPO VINCHA/ Headset con micrófono, para PC. 
Con conectores mini plug y/o USB y/o otros tipos  
</t>
  </si>
  <si>
    <t>Renglón: 11, Código: 740010244.2, Descripción: IMPRESORA LASER MONOCROMATICA  Presentacion:  UNIDAD</t>
  </si>
  <si>
    <t>Impresora laser monocromática - Características técnicas según Anexo II - PCP</t>
  </si>
  <si>
    <t>PANTUM</t>
  </si>
  <si>
    <t>Impresora Laser Monocromatica Pantum P2509w</t>
  </si>
  <si>
    <t>https://www.perozzi.com.ar/pantum-impresora-p2509w-laser-monocromatica.html?gad_source=1&amp;gclid=CjwKCAjwx-CyBhAqEiwAeOcTdWkASiabUfTvyAu2JoCZBH4If34IKh0GDi96DT983e7UuforWLANPRoC6TwQAvD_BwE</t>
  </si>
  <si>
    <t xml:space="preserve">XEROX Phaser 3020 </t>
  </si>
  <si>
    <t xml:space="preserve">XEROX Phaser 3020 - 21ppm / Ciclo Máximo mensual 15.000 
pág. / USB 2.0 + Wi-Fi /  Capacidad de 
entrada 150 hojas - salida 100 hojas / 600MHz - 
128MB / Lenguaje GDI  </t>
  </si>
  <si>
    <t>https://www.naldo.com.ar/impresora-laser-phaser-3020-monocr-wifi/p?gad_source=1&amp;gclid=CjwKCAjwx-CyBhAqEiwAeOcTdVDHZwWeK7IituxneAjZMzPl3QeGt9Wm-dSvhz-4_kcoYOPq-TD0zhoCcTgQAvD_BwE</t>
  </si>
  <si>
    <t>https://www.musimundo.com/informatica/impresoras/impresora-xerox-3020/p/00315004?gad_source=1&amp;gclid=CjwKCAjw8rW2BhAgEiwAoRO5rPyYuM1FA0wEmRhuptODeaz0iz3MO7S9VO-jDhRGzWqe2ESWpI5dWxoCZQ0QAvD_BwE</t>
  </si>
  <si>
    <t>https://www.aguirrezabala.com.ar/MLA-1699499484-impresora-xerox-simple-funcion-laser-phaser-3020-monocrom-_JM?variation=180025774806&amp;gad_source=1&amp;gclid=CjwKCAjwx-CyBhAqEiwAeOcTddDWkp3JvMXPW4T2RsK4c1rTRysDSXrWsRKg7_R3GiBhmuI8SIlzaRoCDwcQAvD_BwE</t>
  </si>
  <si>
    <t>BROTHER</t>
  </si>
  <si>
    <t>HL-1212W</t>
  </si>
  <si>
    <t>https://www.perozzi.com.ar/brother-impresora-hl-1212w.html?gad_source=1&amp;gclid=CjwKCAjwx-CyBhAqEiwAeOcTdUZ5By0Rl6uv9jOIyoEs6_5oiBnKqUKrvr9pV7kIW3bbS16jb3-9CBoCQJEQAvD_BwE</t>
  </si>
  <si>
    <t>https://www.venex.com.ar/impresion-y-scanners/impresoras-laser/impresora-laser-brother-hl-1212w-21ppm-2400-x-600-dpi-wifi.html?gad_source=1&amp;gclid=CjwKCAjw8rW2BhAgEiwAoRO5rN2GTnTk4o0NLhb50Y8v1B2fTuN3bF0zZoYki2UQpCu_OVMh0aP2NxoCilEQAvD_BwE</t>
  </si>
  <si>
    <t>IMPRESORA LASER HP 107W WIFI 4ZB78A  GARANTIA DE PRODUCTO: 
12 MESES  PLAZO DE ENTREGA: 10 DIAS</t>
  </si>
  <si>
    <t>https://dealerpc.com.ar/#!/producto/5811/</t>
  </si>
  <si>
    <t xml:space="preserve">IMPRESORA LASER BROTHER HL 1212W  GARANTIA DEL PRODUTO: 12 
MESES  PLAZO DE ENTREGA: 10 DIAS    
</t>
  </si>
  <si>
    <t>Impresora Laser Monocromatica HL-1212W</t>
  </si>
  <si>
    <t>HL-L2320D</t>
  </si>
  <si>
    <t>HP o Epson  . Idem Oferta Base, Forma de 
pago Anticipado con garantía Seguro de caución</t>
  </si>
  <si>
    <t>IMPRESORA LASER MONOCROMATICA  . Idem Oferta Base, Forma de 
pago Anticipado con garantía Seguro de caución  Servicio técnico 
en Mendoza : Aguilera Zalazar Luciano Calle Clark 250 , 
Ciudad Mendoza</t>
  </si>
  <si>
    <t>HL-2360DW</t>
  </si>
  <si>
    <t>HP o Epson</t>
  </si>
  <si>
    <t>IMPRESORA LASER MONOCROMATICA  Servicio técnico en Mendoza : Aguilera 
Zalazar Luciano Calle Clark 250 , Ciudad Mendoza</t>
  </si>
  <si>
    <t>HL-L5100DN</t>
  </si>
  <si>
    <t>HL-L6200DW</t>
  </si>
  <si>
    <t>HL-L6400DW</t>
  </si>
  <si>
    <t>HL-L8360CDW</t>
  </si>
  <si>
    <t>Renglón: 12, Código: 740010244.2, Descripción: IMPRESORA LASER MONOCROMATICA  Presentacion:  UNIDAD</t>
  </si>
  <si>
    <t>Impresora laser multifuncion monocromática - Características técnicas según Anexo II - PCP</t>
  </si>
  <si>
    <t>Impresora Laser Monocromatica Multifuncion Pantum M6509nw</t>
  </si>
  <si>
    <t>https://www.bidcom.com.ar/impresoras-multifuncion/kit-impresora-laser-multifuncion-pantum-6509nw-monocromatica-toner-original-pantum-pd-219?source=shopping&amp;gad_source=1&amp;gclid=CjwKCAjwx-CyBhAqEiwAeOcTdUnztFPf7eTijAZMneX6JgkCpXUrS3umh8MAoEio-SZkpBo5kJA_wxoCW4oQAvD_BwE</t>
  </si>
  <si>
    <t>https://www.venex.com.ar/impresion-y-scanners/impresoras-laser/impresora-multifuncion-laser-monocromatica-pantum-m6559nw.html?gad_source=1&amp;gclid=CjwKCAjwx-CyBhAqEiwAeOcTdYHUd6Ojg19N8FTV-7CBld4KRi13-P_c59LrGkE0Bwxw86ynNEZ_QxoCjssQAvD_BwE</t>
  </si>
  <si>
    <t>XEROX B230V</t>
  </si>
  <si>
    <t xml:space="preserve">XEROX B230V_DNIA 34 ppm / Ciclo mensual 30.000 pag /Ethernet 
+ USB 2.0+Wi-Fi / Capacidadde entrada 1 + 250 hojas 
- salida 150 hojas / 1GHz - 256MB /  
Dúplex / PCL -  </t>
  </si>
  <si>
    <t>https://fullh4rd.com.ar/prod/25839/impresora-laser-xerox-b230-34ppm-lan-wifi</t>
  </si>
  <si>
    <t>https://www.mercadolibre.com.ar/impresora-laser-xerox-b230-laser-imprime-doble-cara-automaticamente/p/MLA19838038?pdp_filters=category:MLA2141#searchVariation=MLA19838038&amp;position=3&amp;search_layout=stack&amp;type=product&amp;tracking_id=ea1b0533-f944-41cf-af94-ac1dcc717f02</t>
  </si>
  <si>
    <t>IMPRESORA MULTIFUNCION BROTHER  LASER MONO DCP-1617NW  GARANTIA DE 
PRODUCTO: 12 MESE  PLAZO DE ENTREGA: 10 DIAS</t>
  </si>
  <si>
    <t>https://www.venex.com.ar/impresion-y-scanners/impresoras-laser/multifuncion-brother-dcp-1617nw.html?gad_source=1&amp;gclid=CjwKCAjwx-CyBhAqEiwAeOcTdeWnhmOGejOG7rBnsv-4rFOwVJTLvvjPRPAQYWSi8Nunm4NLxzhCAxoCM7cQAvD_BwE</t>
  </si>
  <si>
    <t>https://www.musimundo.com/informatica/impresoras/impresora-laser-brother-dcp-1617nw/p/00744011?gad_source=1&amp;gclid=CjwKCAjwx-CyBhAqEiwAeOcTdWnHTYEXADQyU9Ju8bGMkMatr7FMLoAVPRKAWOqGwyLRD9pby37ShxoCAbIQAvD_BwE</t>
  </si>
  <si>
    <t>Impresora Laser Monocromatica Multifuncion Brother DCP-1617NW</t>
  </si>
  <si>
    <t xml:space="preserve">IMPRESORA MULTIFUNCION HP LASER MONO 4103FDW  GARANTIA DEL PRODUCTO: 
12 MESES  PLAZO DE ENTREGA: 10 DIAS   
</t>
  </si>
  <si>
    <t>DCP-1617DW</t>
  </si>
  <si>
    <t>HP o Epson . Idem Oferta Base, Forma de pago 
Anticipado con garantía Seguro de caución</t>
  </si>
  <si>
    <t>IMPRESORA LASER MONOCROMATICA  Impresora laser multifuncion monocromática wi-fi  
. Idem Oferta Base, Forma de pago Anticipado con garantía 
Seguro de caución  Servicio técnico en Mendoza : Aguilera 
Zalazar Luciano Calle Clark 250 , Ciudad Mendoza</t>
  </si>
  <si>
    <t>DCP-T820DW</t>
  </si>
  <si>
    <t>DCP-L2540DW</t>
  </si>
  <si>
    <t>IMPRESORA LASER MONOCROMATICA  Impresora laser multifuncion monocromática wi-fi  
Servicio técnico en Mendoza : Aguilera Zalazar Luciano Calle Clark 
250 , Ciudad Mendoza</t>
  </si>
  <si>
    <t>DCP-L5650DN</t>
  </si>
  <si>
    <t>DCP-L6600DW</t>
  </si>
  <si>
    <t>MFC-L8900CDW</t>
  </si>
  <si>
    <t>MFC-L6900DW</t>
  </si>
  <si>
    <t>Renglón: 13, Código: 740020214.1, Descripción: DISCO RIGIDO  Presentación:  UNIDAD</t>
  </si>
  <si>
    <t>Disco Rígido externo 2TB - conectividad USB - Características técnicas según Anexo II - PCP</t>
  </si>
  <si>
    <t>ADATA</t>
  </si>
  <si>
    <t>DISCO RIGIDO ADATA 2TB USB 3.0 O SUPERIOR</t>
  </si>
  <si>
    <t>https://www.boxset.com.ar/productos/adata-hv320-2tb/?variant=790142096&amp;pf=mc&amp;gad_source=1</t>
  </si>
  <si>
    <t>https://www.venex.com.ar/almacenamiento-portatil/discos-externos/disco-duro-adata-hdd-usb-2tb-hd330-durable-usb-3-1.html?gad_source=1&amp;gclid=Cj0KCQjw6uWyBhD1ARIsAIMcADoA5fzRB-v2pqkLTBuJ1o3dOufb7qn4Uixz6c8MDoYAgrqLR6CjfYcaAuCBEALw_wcB</t>
  </si>
  <si>
    <t>https://arrichetta.com.ar/producto/hdd-externo-2tb-3-1-negro-adata-hv320/?utm_source=Google%20Shopping&amp;utm_campaign=otromas&amp;utm_medium=cpc&amp;utm_term=98223&amp;gad_source=1&amp;gclid=Cj0KCQjw6uWyBhD1ARIsAIMcADpvBxSG0SHj_K9CPmgc0VprvGlQUNjR_3qdiMNbP52DdkBfWP4JKBUaAnjvEALw_wcB</t>
  </si>
  <si>
    <t>SEAGATE</t>
  </si>
  <si>
    <t xml:space="preserve">Item 13: HDD EXTERNOS HDD 2T SEA USB EXPANSION STKM2000400 
</t>
  </si>
  <si>
    <t>No indica</t>
  </si>
  <si>
    <t>https://www.gerbio.com.ar/componentes-y-accesorios-de-pc//disco-duro-externo-seagate-2tb-expansion-usb-331126.html?gad_source=1&amp;gclid=CjwKCAjwlbu2BhA3EiwA3yXyu1YAEnaJC_iX9DxlI2fwlpM0qObWjSrwSjNAH4yxNCfc6784KvE2uRoCskYQAvD_BwE</t>
  </si>
  <si>
    <t>https://www.mercadolibre.com.ar/disco-duro-externo-seagate-expansion-stkm1000400-1tb-negro/p/MLA18648138?item_id=MLA1387696831&amp;from=gshop&amp;matt_tool=91173382&amp;matt_word=&amp;matt_source=google&amp;matt_campaign_id=19572552684&amp;matt_ad_group_id=145360765597&amp;matt_match_type=&amp;matt_network=g&amp;matt_device=c&amp;matt_creative=645555690417&amp;matt_keyword=&amp;matt_ad_position=&amp;matt_ad_type=pla&amp;matt_merchant_id=710835605&amp;matt_product_id=MLA18648138-product&amp;matt_product_partition_id=2266584640481&amp;matt_target_id=aud-1925157273100:pla-2266584640481&amp;cq_src=google_ads&amp;cq_cmp=19572552684&amp;cq_net=g&amp;cq_plt=gp&amp;cq_med=pla&amp;gad_source=1&amp;gclid=Cj0KCQjw6uWyBhD1ARIsAIMcADpDwKUCt3heQ9hXrKvtyYyr2DLWpUD4hNvU--0Y05ldGhHJOPN7CBkaAk-nEALw_wcB</t>
  </si>
  <si>
    <t xml:space="preserve">HDD ADATA 2TB USB 3.2 AHD330-2TU31-CBK  GARANTIA DE PRODUCTO: 
12 MESES  PLAZO DE ENTREGA: 15 DIAS   
</t>
  </si>
  <si>
    <t xml:space="preserve">HD 2 TB WERSTEN DIGITAL BLUE 3,5 SATA S400 64MB 
</t>
  </si>
  <si>
    <t xml:space="preserve">HD 2 TB WERSTEN DIGITAL BLUE 3,5 SATA S400 64MB 
 </t>
  </si>
  <si>
    <t>https://www.comeros.com.ar/tienda/disco-2tb-western-digital-blue-3-5-sata-5400-64mb-wd20earz/?gad_source=1&amp;gclid=Cj0KCQjw6uWyBhD1ARIsAIMcADpNC1Od7tjkmEYcgA2cSYt0WzPmp88zyT1yz0B7xG91AYkd8s4zvjwaArRLEALw_wcB</t>
  </si>
  <si>
    <t>https://arrichetta.com.ar/producto/hd-2tb-western-digital-blue-3-5-sata-5400-64mb/?utm_source=Google%20Shopping&amp;utm_campaign=otromas&amp;utm_medium=cpc&amp;utm_term=99466&amp;gad_source=1&amp;gclid=Cj0KCQjw6uWyBhD1ARIsAIMcADogR4RtmBXsnHKdbu0hEWkAAlrI7MSquP3mqpjwTPkyHsAAFVTR8ocaAjVmEALw_wcB</t>
  </si>
  <si>
    <t>https://lezamapc.com.ar/2tb/57701-disco-duro-interno-wd-2tb-35-blue-sata-64mb-5400.html?gad_source=1&amp;gclid=Cj0KCQjw6uWyBhD1ARIsAIMcADrFxq3PW40wA_0eUPfaSidme7Xbl9gmbIINmYmfxt466UrAjlRGs1QaAriCEALw_wcB</t>
  </si>
  <si>
    <t>HDD 2 Tb Externo USB 3.0</t>
  </si>
  <si>
    <t xml:space="preserve">HDD 2 Tb Externo USB 3.0 Elements Western Digital (WDBU6Y0020BBK) 
 </t>
  </si>
  <si>
    <t>Disco Duro Externo 2 Tb Adata USB</t>
  </si>
  <si>
    <t>Generico . Idem Oferta Base, Forma de pago Anticipado con 
garantía Seguro de caución</t>
  </si>
  <si>
    <t>DISCO RIGIDO externo 2TB  . Idem Oferta Base, Forma 
de pago Anticipado con garantía Seguro de caución  Servicio 
técnico en Mendoza : Aguilera Zalazar Luciano Calle Clark 250 
, Ciudad Mendoza</t>
  </si>
  <si>
    <t>DISCO RIGIDO externo 2TB  Servicio técnico en Mendoza : 
Aguilera Zalazar Luciano Calle Clark 250 , Ciudad Mendoza</t>
  </si>
  <si>
    <t>KINGSTON</t>
  </si>
  <si>
    <t>DISCO EXTERNO SSD 2TB USB</t>
  </si>
  <si>
    <t>Renglón: 14, Código: 740020214.1, Descripción: DISCO RIGIDO  Presentación:  UNIDAD</t>
  </si>
  <si>
    <t>Disco Rígido externo 5TB - conectividad USB - Características técnicas según Anexo II - PCP</t>
  </si>
  <si>
    <t xml:space="preserve">DISCO RIGIDO EXTERNO USB 5TB </t>
  </si>
  <si>
    <t>https://www.compel.com.ar/almacenamiento/hdd-externos/disco-externo-seagate-5tb-usb-expansion-30762.html?gad_source=1&amp;gclid=Cj0KCQjw6uWyBhD1ARIsAIMcADrszi8lPi5jh9-JElq6XGqmzAm4FtuRgc-ds2wGDl9Jo3kLJ65bwtoaAvCEEALw_wcB</t>
  </si>
  <si>
    <t>https://arrichetta.com.ar/producto/disco-seagate-hdd-externo-5tb-usb-expansion/</t>
  </si>
  <si>
    <t>https://arrichetta.com.ar/producto/hdd-5t-sea-usb-expansion-stkm-seagate/?utm_source=Google%20Shopping&amp;utm_campaign=otromas&amp;utm_medium=cpc&amp;utm_term=71466&amp;gad_source=1&amp;gclid=Cj0KCQjw6uWyBhD1ARIsAIMcADr6BlUXO2FXlsiS43-Ryxjc095m0zQuUGIUOaOntDwdY99DjEdq4q8aAl7_EALw_wcB</t>
  </si>
  <si>
    <t xml:space="preserve">Item 14: HDD EXTERNOS HDD 5T SEA USB EXPANSION STKM5000400 
</t>
  </si>
  <si>
    <t>https://www.worix.com.ar/MLA-1301017015-disco-hdd-5t-seagate-usb-expansion-stkm5000400-_JM?variation=176777648669&amp;gad_source=1&amp;gclid=Cj0KCQjw6uWyBhD1ARIsAIMcADqJS35S7gkJrnYoPa1KWA7h2mtgJcTHXJMPo3oIW-eMNdDxBLCBtDYaAmaTEALw_wcB</t>
  </si>
  <si>
    <t>https://www.garbarino.com/p/disco-rigido-externo-5tb-seagate-expansion-usb-3-0-portatil/0bd06353-2fbe-4c13-8d09-fb5a6bb0638b?gad_source=1&amp;gclid=Cj0KCQjw6uWyBhD1ARIsAIMcADphQ8vfrbTJ5-x_QOSQAreoYlkUEvgRe6VbaYsWYZ0vqezUQV3hu2waAvQtEALw_wcB</t>
  </si>
  <si>
    <t>https://www.compel.com.ar/almacenamiento/hdd-externos/hdd-5t-sea-usb-expansion-328863.html?gad_source=1&amp;gclid=Cj0KCQjw6uWyBhD1ARIsAIMcADqcpILr8pNE2Ywi2WXqKd-Dcyp8AqgFAnxnfuP1miwVOnKVJIeVMvwaAgxREALw_wcB</t>
  </si>
  <si>
    <t xml:space="preserve">HDD ADATA 5TB USB 3.2 AHD330-5TU31-CBK  GARANTIA DE PRODUTO: 
12 MESES  PLAZO DE ENTREGA: 15 DIAS   
</t>
  </si>
  <si>
    <t>Disco Rigido Externo 5tb Seagate Expansion Usb 3.0 Portatil</t>
  </si>
  <si>
    <t xml:space="preserve">Disco Rigido Externo 5tb Seagate Expansion Usb 3.0 Portatil  
</t>
  </si>
  <si>
    <t>Disco Duro Externo 5 Tb Adata USB</t>
  </si>
  <si>
    <t>DISCO RIGIDO 5 TB   . Idem Oferta Base, 
Forma de pago Anticipado con garantía Seguro de caución  
Servicio técnico en Mendoza : Aguilera Zalazar Luciano Calle Clark 
250 , Ciudad Mendoza</t>
  </si>
  <si>
    <t>DISCO RIGIDO 5 TB  Servicio técnico en Mendoza : 
Aguilera Zalazar Luciano Calle Clark 250 , Ciudad Mendoza</t>
  </si>
  <si>
    <t>Renglón: 15, Código: 740020224.2, Descripción: PROYECTOR MULTIMEDIA  Presentación:  UNIDAD</t>
  </si>
  <si>
    <t>PROYECTOR-3.500 Lumens o superior - Características técnicas según Anexo II - PCP</t>
  </si>
  <si>
    <t>Litium 3500 lumens. Idem Oferta Base, pago ANTICIPADO con garantía 
Seguro de caución</t>
  </si>
  <si>
    <t>PROYECTOR MULTIMEDIA 3500 lumens  . Idem Oferta Base, pago 
ANTICIPADO con garantía Seguro de caución  Servicio técnico en 
Mendoza : Aguilera Zalazar Luciano Calle Clark 250 , Ciudad 
Mendoza</t>
  </si>
  <si>
    <t>https://www.maniaelectronic.com.ar/MLA-1115633227-proyector-led-uc-86-3000lm-hdmi-litium-directo-a-tv-new--_JM?variation=173999151124&amp;utm_source=google&amp;utm_medium=cpc&amp;utm_campaign=darwin_ss&amp;gad_source=1&amp;gclid=Cj0KCQjw6uWyBhD1ARIsAIMcADp01rjBgOd6iyugsZJmTECybmFYK8-bzYyKhPnptLeP1w9LIDkMQQQaAkcgEALw_wcB</t>
  </si>
  <si>
    <t>https://www.maniaelectronic.com.ar/MLA-1691575640-proyector-led-uc86-3000lm-hdmi-con-sistema-android-excelent-_JM?variation=181949914363&amp;utm_source=google&amp;utm_medium=cpc&amp;utm_campaign=darwin_ss&amp;gad_source=1&amp;gclid=CjwKCAjwlbu2BhA3EiwA3yXyu6xgyPB2CvrIJJLiYDzRgJ6NBh0d65ltWIgQUfZaS1pwK690LidWYBoCaL8QAvD_BwE</t>
  </si>
  <si>
    <t>PROYECTOR VIEWSONIC PA503S</t>
  </si>
  <si>
    <t>https://www.shop.4krc.com.ar/MLA-1659924344-proyector-viewsonic-pa503s-3800lm-full-hd-1080p-hdmi-vga-100-_JM?variation=181672514371&amp;utm_source=google&amp;utm_medium=cpc&amp;utm_campaign=darwin_ss&amp;gad_source=1&amp;gclid=CjwKCAjwlbu2BhA3EiwA3yXyu_by_oXq_54-VYx6QSijvbY5gpvGfr2tC2LqUkDMBHncaZ2wdtfGCBoCfZMQAvD_BwE</t>
  </si>
  <si>
    <t>https://www.venex.com.ar/proyectores-y-pantallas/proyector-viewsonic-pa503s-3d-3600-lumines-hdmi.html?gad_source=1&amp;gclid=Cj0KCQjw6uWyBhD1ARIsAIMcADoDylXW4C4wffgmx7IMS8-Z0alLiOfIp01U_KgTt1HmboMhPKnejNIaAt6_EALw_wcB</t>
  </si>
  <si>
    <t>https://fullh4rd.com.ar/prod/22223/proyector-viewsonic-pa503s-svga-dlp-3600l?gad_source=1&amp;gclid=CjwKCAjwlbu2BhA3EiwA3yXyu2j53c5edfCeTpnba4tuwF43cE-n70DouOxaZCIbyiKYlG0yVU3x6xoCk7cQAvD_BwE</t>
  </si>
  <si>
    <t>Litium 3500 lumens</t>
  </si>
  <si>
    <t>PROYECTOR MULTIMEDIA 3500 lumens  Servicio técnico en Mendoza : 
Aguilera Zalazar Luciano Calle Clark 250 , Ciudad Mendoza</t>
  </si>
  <si>
    <t>proyector viewsonic pa503s</t>
  </si>
  <si>
    <t xml:space="preserve">VIEWSONIC </t>
  </si>
  <si>
    <t>PROYECTOR VIEWSONIC DLP PA503X XGA 3800LUMENES  GARANTIA DE 'PRODUCTO: 
12 MESES  PLAZO DE ENTREGA: 15 DIAS</t>
  </si>
  <si>
    <t>https://articulo.mercadolibre.com.ar/MLA-1365493071-proyector-viewsonic-value-pa503x-3800lm-blanco-100v240v-1-_JM?searchVariation=180253611525#searchVariation=180253611525&amp;position=15&amp;search_layout=stack&amp;type=item&amp;tracking_id=8e4d6d76-4982-484a-9772-74ee349cf8c0</t>
  </si>
  <si>
    <t>PROYECTOR VIEWSONIC PA503X</t>
  </si>
  <si>
    <t>BENQ</t>
  </si>
  <si>
    <t>Proyector Benq MS560 tecnología de pantalla dlp resolución nativa svga 
800 x 600 brillo 4000 lúmenes ansi contraste 20.000:1 lámpara 
6000/10.000/15.000 normal/eco/lampsave zoom 1.1 compatible con hdtv hdmix 2, entrada 
de computadora x 2, s/vide o, rca x 1 entrada 
de audio, salida de audio, boos 10w x1, usb, rs232, 
ir peso 2,3 kg</t>
  </si>
  <si>
    <t>https://www.fravega.com/p/proyector-empresarial-xga-benq-mx560-4000lm-eco-hdmi-vga-usb-990019202/?gad_source=1&amp;gclid=Cj0KCQjw6uWyBhD1ARIsAIMcADqO3C8Au_FfQAy66rRjJSvb0ozs0-Y040VuuNLaHssm-j3qjEOP0eoaAkFUEALw_wcB&amp;gclsrc=aw.ds</t>
  </si>
  <si>
    <t>PROYECTOR VIEWSONIC PA503W</t>
  </si>
  <si>
    <t>proyector viewsonic pa503w</t>
  </si>
  <si>
    <t xml:space="preserve">EPSON </t>
  </si>
  <si>
    <t xml:space="preserve">PROYECTOR EPSON POWERLITE  E20 3400 ANSI XG PARTE ID 
V11H981020  </t>
  </si>
  <si>
    <t>https://www.carrefour.com.ar/proyector-epson-powerlite-e20/p?idsku=85932&amp;gad_source=1&amp;gclid=CjwKCAjwlbu2BhA3EiwA3yXyu10E5ikKP_xzAvyFOF0N53iB11fcurxszMj6I6hSG-E_btc03W631BoCgnQQAvD_BwE</t>
  </si>
  <si>
    <t>https://www.comeros.com.ar/tienda/proyector-epson-powerlite-e20-3400-ansi-xga/?gad_source=1&amp;gclid=Cj0KCQjw6uWyBhD1ARIsAIMcADoLAQTylJKd8IwLIoWzfqn1pibb61XYcXfZshZ4mY7ABlLOp-aB5k4aAk4GEALw_wcB</t>
  </si>
  <si>
    <t>EPSON</t>
  </si>
  <si>
    <t>PROYECTOR EPSON POWERLITE X49 XGA 3600LUMENES  GARANTIA DE PRODUTO: 
12 MESES  PLAZO DE ENTREGA: 15 DIAS</t>
  </si>
  <si>
    <t>Renglón: 16, Código: 740020127.1, Descripción: UPS (FUENTE DE ALIMENTACION ININTERRUPIDA)  Presentación:  UNIDAD</t>
  </si>
  <si>
    <t>3000 Va - Características técnicas según Anexo II - PCP</t>
  </si>
  <si>
    <t>VERTIV</t>
  </si>
  <si>
    <t>ups vertiv GXT-MT 3000VA</t>
  </si>
  <si>
    <t>https://www.mercadolibre.com.ar/ups-3-kva-3000va-online-senoidal-c-baterial-lyonn-ult-3000v/p/MLA22764712?item_id=MLA1367257023&amp;from=gshop&amp;matt_tool=12492076&amp;matt_word=&amp;matt_source=google&amp;matt_campaign_id=19580718235&amp;matt_ad_group_id=149208094710&amp;matt_match_type=&amp;matt_network=g&amp;matt_device=c&amp;matt_creative=645612004702&amp;matt_keyword=&amp;matt_ad_position=&amp;matt_ad_type=pla&amp;matt_merchant_id=735078350&amp;matt_product_id=MLA22764712-product&amp;matt_product_partition_id=2265590047340&amp;matt_target_id=aud-1925157273100:pla-2265590047340&amp;cq_src=google_ads&amp;cq_cmp=19580718235&amp;cq_net=g&amp;cq_plt=gp&amp;cq_med=pla&amp;gad_source=1&amp;gclid=Cj0KCQjw6uWyBhD1ARIsAIMcADqx7Jib0xw-vm6oR34vr8Bylws6ZmONxHRd5m7rSaFD7ArolpRZ0BoaAs9SEALw_wcB</t>
  </si>
  <si>
    <t>https://www.mercadolibre.com.ar/ups-polaris-tx-a-3000-3000va-entrada-y-salida-de-220v-ca-negro/p/MLA7976233?item_id=MLA909674324&amp;from=gshop&amp;matt_tool=74941839&amp;matt_word=&amp;matt_source=google&amp;matt_campaign_id=14508409409&amp;matt_ad_group_id=146243344478&amp;matt_match_type=&amp;matt_network=g&amp;matt_device=c&amp;matt_creative=645525118235&amp;matt_keyword=&amp;matt_ad_position=&amp;matt_ad_type=pla&amp;matt_merchant_id=735113679&amp;matt_product_id=MLA7976233-product&amp;matt_product_partition_id=2265590047180&amp;matt_target_id=aud-2014906607007:pla-2265590047180&amp;cq_src=google_ads&amp;cq_cmp=14508409409&amp;cq_net=g&amp;cq_plt=gp&amp;cq_med=pla&amp;gad_source=1&amp;gclid=Cj0KCQjw6uWyBhD1ARIsAIMcADpXwGZvO5S28vus4I6avigkEkwCBCGjO1fW6_4DRWWqt55jYbTMleIaAoZjEALw_wcB</t>
  </si>
  <si>
    <t>https://www.mercadolibre.com.ar/ups-estabilizador-atomlux-3000va-soft-modem-color-negro/p/MLA23212412?item_id=MLA1573576508&amp;from=gshop&amp;matt_tool=74941839&amp;matt_word=&amp;matt_source=google&amp;matt_campaign_id=14508409409&amp;matt_ad_group_id=146243344478&amp;matt_match_type=&amp;matt_network=g&amp;matt_device=c&amp;matt_creative=645525118235&amp;matt_keyword=&amp;matt_ad_position=&amp;matt_ad_type=pla&amp;matt_merchant_id=735114561&amp;matt_product_id=MLA23212412-product&amp;matt_product_partition_id=2265590047180&amp;matt_target_id=aud-2014906607007:pla-2265590047180&amp;cq_src=google_ads&amp;cq_cmp=14508409409&amp;cq_net=g&amp;cq_plt=gp&amp;cq_med=pla&amp;gad_source=1&amp;gclid=Cj0KCQjw6uWyBhD1ARIsAIMcADrN52iAavDFPXgq7FUbkbBVKyAqOBatc5oMtxbg_2vzhkWDDcuUod8aAqghEALw_wcB</t>
  </si>
  <si>
    <t>UPS Lyonn 3000V ULT-3000MP</t>
  </si>
  <si>
    <t>https://ar.wiautomation.com/abb/fuente-de-alimentacion/4nwp100162r0001-abb-ups-powervalue-11t-g2-3-kva-b?utm_source=google&amp;utm_medium=cpc&amp;utm_campaign=AR_pmax_new_insert_3&amp;gad_source=1&amp;gclid=Cj0KCQjw6uWyBhD1ARIsAIMcADqSuaRAC9hBEhwB9F3vSuNYSbP08ns7I0OOArfk20vzYf7shHyPw28aAvQjEALw_wcB</t>
  </si>
  <si>
    <t>https://www.mercadolibre.com.ar/ups-lyonn-ult-3000wi-2-online-doble-conversion-2700w-3kva/p/MLA23014846?item_id=MLA1418509632&amp;from=gshop&amp;matt_tool=12492076&amp;matt_word=&amp;matt_source=google&amp;matt_campaign_id=19580718235&amp;matt_ad_group_id=149208094710&amp;matt_match_type=&amp;matt_network=g&amp;matt_device=c&amp;matt_creative=645612004702&amp;matt_keyword=&amp;matt_ad_position=&amp;matt_ad_type=pla&amp;matt_merchant_id=735111307&amp;matt_product_id=MLA23014846-product&amp;matt_product_partition_id=2265590047380&amp;matt_target_id=aud-2014906607007:pla-2265590047380&amp;cq_src=google_ads&amp;cq_cmp=19580718235&amp;cq_net=g&amp;cq_plt=gp&amp;cq_med=pla&amp;gad_source=1&amp;gclid=Cj0KCQjw6uWyBhD1ARIsAIMcADrlhAp4CUMKLbJKRtx7g3y_yfuIr7vcWNoBoo6DjTdFJ_cOtPm0lKEaAuBxEALw_wcB</t>
  </si>
  <si>
    <t>https://www.arrichetta.com.ar/producto/ups-lyonn-ult-3000mp/?utm_source=Google%20Shopping&amp;utm_campaign=otromas&amp;utm_medium=cpc&amp;utm_term=98394&amp;gad_source=1&amp;gclid=CjwKCAjwlbu2BhA3EiwA3yXyuzayVSUMpWdq86v-5ndpXurzTM1feSShGJdGaZ4-p2eCEJjGYlpgyRoC0scQAvD_BwE</t>
  </si>
  <si>
    <t>LYONN</t>
  </si>
  <si>
    <t xml:space="preserve">UPS LYONN Ult-3000mp TOWER ULT-3000MP  GARANTIA DE PRODUCTO: 12 
MESES  PLAZO DE ENTREGA: 20 DIAS    
</t>
  </si>
  <si>
    <t>trv</t>
  </si>
  <si>
    <t xml:space="preserve">UPS MACAM MARCA TRV. GARANTÍA DE 1 AÑO. CARACTERISTICAS TÉCNICAS 
SEGÚN ANEXO II </t>
  </si>
  <si>
    <t>Deberá acompañar certif informado en su oferta</t>
  </si>
  <si>
    <t>Renglón: 17, Código: 740020127.1, Descripción: UPS (FUENTE DE ALIMENTACION ININTERRUPIDA)  Presentación:  UNIDAD</t>
  </si>
  <si>
    <t>2000 Va - Características técnicas según Anexo II - PCP</t>
  </si>
  <si>
    <t>TRV NEO</t>
  </si>
  <si>
    <t>UPS TRV NEO. GARANTÍA DE UN AÑO. SEGÚN CARACTERISTICAS TÉCNICAS 
PLIEGO DE CONDICIONES PARTICULARES RENGLÓN 17</t>
  </si>
  <si>
    <t>https://spacegamer.com.ar/314250-estabilizadores-y-ups-trv-neo-2000?gad_source=1&amp;gclid=Cj0KCQjw6uWyBhD1ARIsAIMcADqYKFn5U3Wx5Ut6Acj-e_6Soy02h9Tt1_JXK8PonTcpC48eXYghv8IaAuJAEALw_wcB</t>
  </si>
  <si>
    <t>https://www.tendex.com.ar/MLA-1415893965-ups-estabilizador-trv-neo-2000-4-tomas-1-puerto-usb-soft-_JM?variation=182134075575&amp;gad_source=1&amp;gclid=Cj0KCQjw6uWyBhD1ARIsAIMcADoXSHXv2oztYY7vBZTNYuKxm-fqJ0AGAgpxwHR_3kPvHFinJvwixBoaAmpvEALw_wcB</t>
  </si>
  <si>
    <t>https://ar.wiautomation.com/abb/fuente-de-alimentacion/4nwp100160r0001-abb-ups-powervalue-11t-g2-1-kva-b?utm_source=google&amp;utm_medium=cpc&amp;utm_campaign=AR_pmax_new_insert_3&amp;gad_source=1&amp;gclid=Cj0KCQjw6uWyBhD1ARIsAIMcADoJq1iwfUXBFY89bqNfY4aiPPAHEbMxiKqGhbpZGq82BOIrvSKPIGEaAtQVEALw_wcB</t>
  </si>
  <si>
    <t>ups vertiv GXT-MT 2000VA</t>
  </si>
  <si>
    <t>https://www.arrichetta.com.ar/producto/ups-apc-easy-srv-2000va/?utm_source=Google%20Shopping&amp;utm_campaign=otromas&amp;utm_medium=cpc&amp;utm_term=26008&amp;gad_source=1&amp;gclid=CjwKCAjwlbu2BhA3EiwA3yXyuzK-JwbktAFw7SPZh-ny9jz73mUJGzs-CmYTVWFgkfcmEic-4BLpLBoC4qUQAvD_BwE</t>
  </si>
  <si>
    <t>https://ar.wiautomation.com/abb/fuente-de-alimentacion/4nwp100161r0001-abb-ups-powervalue-11t-g2-2-kva-b?utm_source=google&amp;utm_medium=cpc&amp;utm_campaign=AR_pmax_new_insert_3&amp;gad_source=1&amp;gclid=Cj0KCQjw6uWyBhD1ARIsAIMcADp48lzbKmJp8NmxF9JQKBNccsumsjOevAAg-JReARRpD-eTi_sXGEgaAqMIEALw_wcB</t>
  </si>
  <si>
    <t>https://www.arrichetta.com.ar/producto/ups-eos-fdc-2002t-a-online-2000va-1600w-4-iram-forza/?utm_source=Google%20Shopping&amp;utm_campaign=otromas&amp;utm_medium=cpc&amp;utm_term=59131&amp;gad_source=1&amp;gclid=CjwKCAjwlbu2BhA3EiwA3yXyu9QkfWc3sTpG9IC4TRO2ERFPrWUEQFDzOYUfd-wKLpxrHUARpQjFdhoChX8QAvD_BwE</t>
  </si>
  <si>
    <t xml:space="preserve">APC </t>
  </si>
  <si>
    <t>UPS APC BACK 2200VA 230V  BX2200MI-AR  GARANTIA: 12 
MESES.  PLAZO DE ENTREGA: 15 DIAS</t>
  </si>
  <si>
    <t>UPS Lyonn 2000V ULT-2000MP</t>
  </si>
  <si>
    <t>Renglón: 18, Código: 580010104.31, Descripción: TELEFONO CELULAR  Presentación:  UNIDAD</t>
  </si>
  <si>
    <t>Celular industrial tipo Ulefone Armor 13 - Características técnicas según Anexo II - PCP</t>
  </si>
  <si>
    <t>XIAOMI</t>
  </si>
  <si>
    <t xml:space="preserve">CELULAR XIAOMI REDMI NOTE 11 PRO+ 5G 8GB+256G   
</t>
  </si>
  <si>
    <t>https://www.megatone.net/producto/celular-xiaomi-redmi-note-11-pro-5g-8gb-256gb-gris-sin-cargador_MKT0044APR/?gad_source=1&amp;gclid=Cj0KCQjw6uWyBhD1ARIsAIMcADrkKjaTRj38gwdRUhBdWTfUP9tf9Ne05VYko7iK6vNzPO1vMJ7Z5_oaAtVAEALw_wcB</t>
  </si>
  <si>
    <t>https://www.mercadolibre.com.ar/xiaomi-redmi-note-11-pro-5g-mediatek-dual-sim-256-gb-negro-8-gb-ram/p/MLA19048905?item_id=MLA1395224377&amp;from=gshop&amp;matt_tool=45226166&amp;matt_word=&amp;matt_source=google&amp;matt_campaign_id=14545592795&amp;matt_ad_group_id=125221142365&amp;matt_match_type=&amp;matt_network=g&amp;matt_device=c&amp;matt_creative=544135253167&amp;matt_keyword=&amp;matt_ad_position=&amp;matt_ad_type=pla&amp;matt_merchant_id=735111307&amp;matt_product_id=MLA19048905-product&amp;matt_product_partition_id=2267609296013&amp;matt_target_id=aud-2014906607007:pla-2267609296013&amp;cq_src=google_ads&amp;cq_cmp=14545592795&amp;cq_net=g&amp;cq_plt=gp&amp;cq_med=pla&amp;gad_source=1&amp;gclid=Cj0KCQjw6uWyBhD1ARIsAIMcADogsTU5iXVMhffURzDFXAge86FtTMZI1umzyPoJ119p0rJlnD2XUKoaAuzxEALw_wcB</t>
  </si>
  <si>
    <t>https://www.carrefour.com.ar/celular-xiaomi-redmi-note-11-pro--5g-8gb-256gb-gris-sin-cargador-1658584/p?idsku=197386&amp;gad_source=1&amp;gclid=CjwKCAjwlbu2BhA3EiwA3yXyuy4r7mipdCnzGn20MwT16qN58RHY9OjUYRyR-fB2t5jbX29kUVXHYRoCNE4QAvD_BwE</t>
  </si>
  <si>
    <t>ULEFONE</t>
  </si>
  <si>
    <t xml:space="preserve">CELULAR INDUSTRIAL ULEFONE ARMOR 13 8GB 256GB    
 GARANTIA 12 MESES    PLAZO DE ENTREGA: 
15 DIAS  </t>
  </si>
  <si>
    <t>https://www.mercadolibre.com.ar/ulefone-armor-22-dual-sim-256-gb-negro-8-gb-ram/p/MLA28833256?item_id=MLA1411202963&amp;from=gshop&amp;matt_tool=63497024&amp;matt_word=&amp;matt_source=google&amp;matt_campaign_id=19563378862&amp;matt_ad_group_id=151985877544&amp;matt_match_type=&amp;matt_network=g&amp;matt_device=c&amp;matt_creative=644767238614&amp;matt_keyword=&amp;matt_ad_position=&amp;matt_ad_type=pla&amp;matt_merchant_id=735113679&amp;matt_product_id=MLA28833256-product&amp;matt_product_partition_id=2267609296053&amp;matt_target_id=aud-2014906607007:pla-2267609296053&amp;cq_src=google_ads&amp;cq_cmp=19563378862&amp;cq_net=g&amp;cq_plt=gp&amp;cq_med=pla&amp;gad_source=1&amp;gclid=Cj0KCQjw6uWyBhD1ARIsAIMcADoUaCRx4zfcm3b3R9_NAVFSaAfmb8qThm8A76BtgKAMKM8Yg4GvmTcaAo8NEALw_wcB</t>
  </si>
  <si>
    <t>https://www.fravega.com/p/celular-ulefone-armor-16s-super-parlante-128gb-8gb-ram-resistente-android-13-negro-naranja-21303663/?gad_source=1&amp;gclid=CjwKCAjwlbu2BhA3EiwA3yXyuzVvAgjc6Yh1LHQKyjF2OMU3tzQZIZFwEOizGftcE_qb-jNjYUng_hoCdMsQAvD_BwE&amp;gclsrc=aw.ds</t>
  </si>
  <si>
    <t>https://celularesindustriales.com.ar/producto/ulefone-armor-21-256gb-8gb-ram-resistente-9600mah-super-parlante/</t>
  </si>
  <si>
    <t>Luciano Gabriel Aguilera Zalazar</t>
  </si>
  <si>
    <t>Ulefone armor 14, idem a oferta Base, Forma de pago 
: ANTICIPADO con Garantía Seguro de Caución</t>
  </si>
  <si>
    <t>idem a oferta Base, Forma de pago : ANTICIPADO con 
Garantía Seguro de Caución  Fabricante: Ulefone  Modelo: Power 
Armor 14  Sistema operativo: Android 11  Tamaño de 
pantalla: 6.52 pulgadas  Resolución: 1600x720  Memoria RAM: 4Gb 
 ROM: 64GB  Cámaras: 20MP  Procesador: Mediatek Helio 
G35  Batería: 10000mAh</t>
  </si>
  <si>
    <t>ulefone armor 14</t>
  </si>
  <si>
    <t xml:space="preserve">Fabricante: Ulefone  Modelo: Power Armor 14  Sistema operativo: 
Android 11  Tamaño de pantalla: 6.52 pulgadas  Resolución: 
1600x720  Memoria RAM: 4Gb  ROM: 64GB  Cámaras: 
20MP  Procesador: Mediatek Helio G35  Batería: 10000mAh  
</t>
  </si>
  <si>
    <t>GRUPO II - Línea blanca- electrodomésticos y artículos del hogar e industrial</t>
  </si>
  <si>
    <t>Renglón: 19, Código: 720080024.8, Descripción: ANAFE INDUSTRIAL  Presentación:  UNIDAD</t>
  </si>
  <si>
    <t>Características técnicas según Anexo II - PCP</t>
  </si>
  <si>
    <t>APOLO MADERAS S.A</t>
  </si>
  <si>
    <t>CALABRO</t>
  </si>
  <si>
    <t xml:space="preserve">se cotiza anafe ind 4 hornallas reja fundicion livivana  
</t>
  </si>
  <si>
    <t>https://www.mercadolibre.com.ar/anafe-estructural-4-hornallas-fundicion-sol-real-088-gas-color-negro/p/MLA19387188#polycard_client=search-hVariation=MLA19387188&amp;position=1&amp;search_layout=stack&amp;type=product&amp;tracking_id=2e785a2f-6830-4cfd-a9c7-7203b1619359&amp;wid=MLA1434734607&amp;sid=search</t>
  </si>
  <si>
    <t>https://articulo.mercadolibre.com.ar/MLA-827408234-anafe-industrial-4-hornallas-gastronomico-con-pie-_JM#reco_item_pos=0&amp;reco_backend=machinalis-seller-items-pdp&amp;reco_backend_type=low_level&amp;reco_client=vip-seller_items-above&amp;reco_id=8d9f3d43-6f23-4e0b-8edf-9e369891b5f2</t>
  </si>
  <si>
    <t>,</t>
  </si>
  <si>
    <t>Morelli . Idem Oferta Base, pago ANTICIPADO con garantía Seguro 
de caución</t>
  </si>
  <si>
    <t>ANAFE INDUSTRIAL 4 hornallas con patas  . Idem Oferta 
Base, pago ANTICIPADO con garantía Seguro de caución</t>
  </si>
  <si>
    <t>https://www.novogar.com.ar/productos/Anafe-a-Gas-Morelli-Mr-Cheff-75cm-4-Hornallas-Reja-de-fundicion-101163-5657?utm_term=&amp;utm_campaign=Merchants+Productos&amp;utm_source=adwords&amp;utm_medium=ppc&amp;hsa_acc=6240737821&amp;hsa_cam=17656768210&amp;hsa_grp=&amp;hsa_ad=&amp;hsa_src=x&amp;hsa_tgt=&amp;hsa_kw=&amp;hsa_mt=&amp;hsa_net=adwords&amp;hsa_ver=3&amp;gad_source=1&amp;gclid=Cj0KCQjwz7C2BhDkARIsAA_SZKZEO7ID0f4oeZJBIFJy_ueiAVFD_jD37bUrbkJw4fJ2qp3RnSr4n3oaArbMEALw_wcB</t>
  </si>
  <si>
    <t>https://boness.com.ar/producto/anafe-a-gas-morelli-nr-cheff/?gad_source=1&amp;gclid=CjwKCAjwjeuyBhBuEiwAJ3vuoUjla9zZKCkdyJDtXfFMn2dXuja8psFdwtQUJBh8URdKwQ_lL2zs8RoCepsQAvD_BwE</t>
  </si>
  <si>
    <t>Morelli</t>
  </si>
  <si>
    <t>ANAFE INDUSTRIAL 4 hornallas con patas</t>
  </si>
  <si>
    <t>Renglón: 20, Código: 450020140.31, Descripción: CALEFACTOR  Presentación:  UNIDAD</t>
  </si>
  <si>
    <t>Calefactor eléctrico de Bajo Consumo</t>
  </si>
  <si>
    <t>AVL 112 . Idem Oferta Base, pago ANTICIPADO con garantía 
Seguro de caución</t>
  </si>
  <si>
    <t>Calefactores electrico bajo consumo  . Idem Oferta Base, pago 
ANTICIPADO con garantía Seguro de caución</t>
  </si>
  <si>
    <t>Calefactor Infrarrojo Indelplas Ie-02 800w 2n (fravega.com)</t>
  </si>
  <si>
    <t>https://www.musimundo.com/climatizacion/calefactores/calefactor-infrarrojo-conqueror-cnq-ci070/p/00510062</t>
  </si>
  <si>
    <t>INDELPLAS</t>
  </si>
  <si>
    <t xml:space="preserve">SE COTIZA ESTUFA 800W MODELO IE-02 VELAS CUARZO ALIMENTACION 220V 
MANIJA DE AGARRE 2 NIVELES DE CALEFACCION CORTE POR CAIDA 
</t>
  </si>
  <si>
    <t>https://www.fravega.com/p/calefactor-infrarrojo-indelplas-ie-02-800w-2n-990163649/?gad_source=1&amp;gclid=Cj0KCQjwz7C2BhDkARIsAA_SZKbYgwLnLGGB8XLLH79SGLxUcYQk8QcavNwRcoXJP_TPvg38-EP17aQaAjzmEALw_wcB&amp;gclsrc=aw.ds</t>
  </si>
  <si>
    <t>https://www.casalorenzo.com.ar/product/calefactor-electrico-indelplas-ie-02/?srsltid=AfmBOor_ks224ONSuQNt8nXvw-qoVSkZk2QrEkhieyU5hkqsNDkQvVTn</t>
  </si>
  <si>
    <t>AVL 112</t>
  </si>
  <si>
    <t>Calefactores electrico bajo consumo</t>
  </si>
  <si>
    <t>PROTALIA</t>
  </si>
  <si>
    <t xml:space="preserve">Se cotiza calefactor infrarrojo HN-13 1300w llave selectora de 3 
niveles potencia 400w-880w gabinete resistente con malla metalica corte de 
seguridad por caida </t>
  </si>
  <si>
    <t>https://www.easy.com.ar/estufa-infrarroja-protalia-1300w/p?idsku=1383119&amp;gad_source=1&amp;gclid=Cj0KCQjwz7C2BhDkARIsAA_SZKYkTzEdkf1aQylLprAWZ0G4Otu8e_S1AtsHmVhzWQiLhcDoPrBSP6saAvlCEALw_wcB&amp;gclsrc=aw.ds</t>
  </si>
  <si>
    <t>https://www.mercadolibre.com.ar/calefactor-estufa-infrarroja-protalia-hn13-1350w-color-blanco/p/MLA24169589#polycard_client=search-nordic&amp;searchVariation=MLA24169589&amp;position=9&amp;search_layout=stack&amp;type=product&amp;tracking_id=92eacb7d-8fae-4156-90d8-a35825658b0b&amp;wid=MLA1375996175&amp;sid=search</t>
  </si>
  <si>
    <t>.</t>
  </si>
  <si>
    <t>Carlos Daniel Guevara</t>
  </si>
  <si>
    <t>MAGICLICK</t>
  </si>
  <si>
    <t>CALEFACTOR CONVECTOR PANEL ESTUFA BAJO CONSUMO MAGICLICK</t>
  </si>
  <si>
    <t>https://articulo.mercadolibre.com.ar/MLA-921404379-calefactor-convector-panel-estufa-magiclick-bajo-consumo-_JM?matt_tool=48630296&amp;matt_word=&amp;matt_source=google&amp;matt_campaign_id=14545592780&amp;matt_ad_group_id=158805524793&amp;matt_match_type=&amp;matt_network=g&amp;matt_device=c&amp;matt_creative=686409989445&amp;matt_keyword=&amp;matt_ad_position=&amp;matt_ad_type=pla&amp;matt_merchant_id=178659051&amp;matt_product_id=MLA921404379&amp;matt_product_partition_id=2460809059112&amp;matt_target_id=aud-1930507555360:pla-2460809059112&amp;cq_src=google_ads&amp;cq_cmp=14545592780&amp;cq_net=g&amp;cq_plt=gp&amp;cq_med=pla&amp;gad_source=1&amp;gclid=Cj0KCQjwz7C2BhDkARIsAA_SZKa8Zmyv2_5K58deabLSEnVyGIISnApOKS0tfPq6hUEI5BXhvscAgPcaAsCaEALw_wcB</t>
  </si>
  <si>
    <t>https://www.fravega.com/p/calefactor-electrico-magiclick-c1215-blanco-220v-20257053/?gad_source=1&amp;gclid=Cj0KCQjwz7C2BhDkARIsAA_SZKbanhQOUEE2P42klQEf69lkLj29c_RV1MbGGxWobFbW1e8gesteauoaAnoyEALw_wcB&amp;gclsrc=aw.ds</t>
  </si>
  <si>
    <t>PEABODY</t>
  </si>
  <si>
    <t xml:space="preserve">Calefactor Convector VC10 - 1000W de potencia - Frente vidrio 
plano templado. Sistema de calefacción por convección. Resistencia de alto 
rendimiento. Control mecánico de temperatura. No consume oxígeno. No produce 
humo ni olor. Rendimiento óptimo: hasta 30 m3. Apagado automático 
ante sobrecalentamiento. Modo de ahorro de energía a 500W de 
potencia. Incluye accesorio para colgar en pared.    
</t>
  </si>
  <si>
    <t>https://www.musimundo.com/climatizacion/calefactores/vitroconvector-peabody-pe-vc10b/p/00006506</t>
  </si>
  <si>
    <t>https://www.atenasventilacion.com.ar/calefaccion/vitroconvector-peabody-1000-watts-blanco-pe-vc10b/</t>
  </si>
  <si>
    <t xml:space="preserve">Calefactor Convector BVC15 - 1500W de potencia - Diseño moderno 
y minimalista. Doble vidrio plano templado color blanco. Sistema de 
calefacción por convección. Resistencia de alto rendimiento. Control mecánico de 
temperatura. No consume oxígeno. No produce humo ni olor. Rendimiento 
óptimo: hasta 45 m3. Apagado automático ante sobrecalentamiento. Modo de 
ahorro de energía a 750W de potencia. Incluye: patas de 
aluminio.    </t>
  </si>
  <si>
    <t>https://www.megatone.net/producto/vitroconvector-peabody-pe-bvc15b-blanco-1500w-termostato-doble-vidrio-conveccion_MKT0513DEL/?gad_source=1&amp;gclid=Cj0KCQjwz7C2BhDkARIsAA_SZKaydrc6V5eiYCTLnu-5c1Ii32dTikh4A_Pi4dehG8RI2mumeXAT34saAo2VEALw_wcB</t>
  </si>
  <si>
    <t>https://tiribellihogar.com.ar/estufa-electrica-peabody-convector-blanco-002575?srsltid=AfmBOooAk7j0R2486xFER8brQRBrGDEPizZSbuc2NoBy_yGp8l-niizA</t>
  </si>
  <si>
    <t xml:space="preserve">Calefactor Convector VC20 - 2000W de potencia - Frente vidrio 
plano templado. Sistema de calefacción por convección. Resistencia de alto 
rendimiento. Control mecánico de temperatura. No consume oxígeno. No produce 
humo ni olor. Rendimiento óptimo: hasta 60 m3. Apagado automático 
ante sobrecalentamiento. Modo de ahorro de energía a 1000W de 
potencia. Incluye accesorio para  colgar en pared.   
</t>
  </si>
  <si>
    <t>https://www.mercadolibre.com.ar/calefactor-electrico-peabody-pe-vc20-blanco-220v-p2/p/MLA8065889#polycard_client=search-nordic&amp;searchVariation=MLA8065889&amp;position=6&amp;search_layout=stack&amp;type=product&amp;tracking_id=233fc154-cda1-4b62-bc3b-b29c4e4ee800&amp;wid=MLA931653048&amp;sid=search</t>
  </si>
  <si>
    <t>https://www.fravega.com/p/vitroconvector-electrico-peabody-pe-vc20b-2000w-130290/</t>
  </si>
  <si>
    <t>Renglón: 21, Código: 450020140.31, Descripción: CALEFACTOR  Presentación:  UNIDAD</t>
  </si>
  <si>
    <t>Calefactor eléctrico Infrarrojo</t>
  </si>
  <si>
    <t>EMBASSY</t>
  </si>
  <si>
    <t xml:space="preserve">ESTUFA INFRARROJA EMBASSY 2 VELAS CUARZO 400 Y 800 W 
</t>
  </si>
  <si>
    <t>https://www.mercadolibre.com.ar/estufa-infrarroja-embassy-2-velas-cuarzo-400w-y-800w-color-blanco/p/MLA20723485#polycard_client=search-nordic&amp;searchVariation=MLA20723485&amp;position=1&amp;search_layout=stack&amp;type=product&amp;tracking_id=9cf2bb99-5ddc-46e6-a84b-091b9d4900de&amp;wid=MLA1425326339&amp;sid=search</t>
  </si>
  <si>
    <t>https://articulo.mercadolibre.com.ar/MLA-1430622533-estufa-electrica-velas-de-cuarzo-indelplas-ie-02-400800w-_JM?matt_tool=97257500&amp;matt_word=&amp;matt_source=google&amp;matt_campaign_id=19577795690&amp;matt_ad_group_id=157361789677&amp;matt_match_type=&amp;matt_network=g&amp;matt_device=c&amp;matt_creative=686453754922&amp;matt_keyword=&amp;matt_ad_position=&amp;matt_ad_type=pla&amp;matt_merchant_id=5339107225&amp;matt_product_id=MLA1430622533&amp;matt_product_partition_id=2460809059152&amp;matt_target_id=aud-1930507555360:pla-2460809059152&amp;cq_src=google_ads&amp;cq_cmp=19577795690&amp;cq_net=g&amp;cq_plt=gp&amp;cq_med=pla&amp;gad_source=1&amp;gclid=Cj0KCQjwz7C2BhDkARIsAA_SZKYmG7SaX_eLrQ8eRPPwuP3Mnri0dxW9DY5QBWmiz16F5fM1mT0jF-AaAkL-EALw_wcB</t>
  </si>
  <si>
    <t>LILIANA</t>
  </si>
  <si>
    <t xml:space="preserve">CALEFACTOR INFRARROJO 1000W.  Diseño compacto.  Selector de temperatura: 
2 intensidades de calor.  2 Tubos.  Frente mallado. 
 Liviano y de fácil traslado.  Fácil guardado (Patas 
desmontables).  Iluminación atenuada.  Potencia 500 / 1.000 w. 
</t>
  </si>
  <si>
    <t>https://www.musimundo.com/climatizacion/calefactores/calefactor-infrarrojo-conqueror-cnq-ci070/p/00510062?gad_source=1&amp;gclid=Cj0KCQjwz7C2BhDkARIsAA_SZKbHs2urV0742x5nXTx7sPRe7bTdbJ7kLUUsTZUmyuby9lpbACTt4BEaAsVgEALw_wcB</t>
  </si>
  <si>
    <t>https://www.perozzi.com.ar/liliana-calefactor-infrarrojo-cci070-compact-hot-500-1000w-blanco-198017405.html?gad_source=1&amp;gclid=Cj0KCQjwsPCyBhD4ARIsAPaaRf3ilJV4AjlwFyGaSYh0C1Xp6daCYSjqXHQWY5wTWf-gz7ybJejB8-gaAneyEALw_wcB</t>
  </si>
  <si>
    <t xml:space="preserve">SE COTIZA ESTUFA 800W MODELO IE-02 VELAS DE CUARZO MANIJA 
DE AGARRE 2 NIVELES DE CALEFACCION CORTE POR CAIDA  
</t>
  </si>
  <si>
    <t>Liliana Infrarrojo . Idem Oferta Base, pago ANTICIPADO con garantía 
Seguro de caución</t>
  </si>
  <si>
    <t>Calefactores electrico infrarrojo  . Idem Oferta Base, pago ANTICIPADO 
con garantía Seguro de caución</t>
  </si>
  <si>
    <t>https://www.musimundo.com/climatizacion/calefactores/calefactor-infrarrojo-liliana-cvo-27/p/00688014?q=%3Arelevance%3Abrand%3Amarca_LILIANA&amp;text=&amp;gad_source=1&amp;gclid=CjwKCAjw8rW2BhAgEiwAoRO5rP1I-RyC4H1OoabBQD5URJ0jz7YcCAn31DAvcNzMIXEiZf310spUQBoCrcUQAvD_BwE</t>
  </si>
  <si>
    <t>https://www.fravega.com/p/verticalefactor-infrarrojo-liliana-cv027-doble-resist-cuarzo-20342116/?gad_source=1&amp;gclid=CjwKCAjw8rW2BhAgEiwAoRO5rJ2RGhgn5BKZAXIQgeImYr_nxT_GDa4WrXaHiW8LYFmmf1lfuoGmNRoCng8QAvD_BwE&amp;gclsrc=aw.ds</t>
  </si>
  <si>
    <t>Liliana Infrarrojo</t>
  </si>
  <si>
    <t>Calefactores electrico infrarrojo</t>
  </si>
  <si>
    <t>Calefactor infrarrojo.   Tensión de alimentación: 220-235V / 50Hz. 
 Potencia máxima: 1600W.</t>
  </si>
  <si>
    <t>https://www.fravega.com/p/estufa-infrarroja-protalia-hn16-1600w-calefactor-2-niveles-990151627/?gad_source=1&amp;gclid=CjwKCAjw8rW2BhAgEiwAoRO5rPSk7Dq3UE7uEBCbnyIp0hOD1ZkDtvqqxRdvo8JepvHKyLoIl--OsBoCo0sQAvD_BwE&amp;gclsrc=aw.ds</t>
  </si>
  <si>
    <t>https://www.perozzi.com.ar/protalia-estufa-infrarroja-hn-16-1600w.html?gad_source=1&amp;gclid=CjwKCAjw8rW2BhAgEiwAoRO5rPl9z3shVolC1BcbjCBH8Ep_6-bFeUOXxWw4pHPPhps9yAWulwzRmRoCwWUQAvD_BwE</t>
  </si>
  <si>
    <t xml:space="preserve">PROTALIA </t>
  </si>
  <si>
    <t>SE COTIZA CALEFACTOR MODELO HN15 INFRARROJO 1500W LLAVE SELECTORA DE 
4 NIVELES POTENCIA  375W 750W 1125W 1500W GABINETE RESISTENTE 
CON MALLA METALICA CORTE DE SEGURIDAD POR CAIDA</t>
  </si>
  <si>
    <t>https://www.easy.com.ar/estufa-infrarroja-protalia-1500w-hn-15/p?idsku=1421182&amp;gad_source=1&amp;gclid=CjwKCAjw8rW2BhAgEiwAoRO5rExeMC-QtgDg63hO4b7e5H_NFvitODLj0mDMSimQO43tCjQytG9dGhoC0TEQAvD_BwE&amp;gclsrc=aw.ds</t>
  </si>
  <si>
    <t>https://articulo.mercadolibre.com.ar/MLA-1433126672-calefactor-estufa-infrarroja-protalia-hn13-1300w-_JM#polycard_client=search-nordic&amp;position=16&amp;search_layout=stack&amp;type=item&amp;tracking_id=84ad6285-8c59-4c86-8331-3aa59c456515</t>
  </si>
  <si>
    <t>Renglón: 22, Código: 450020140.31, Descripción: CALEFACTOR  Presentación:  UNIDAD</t>
  </si>
  <si>
    <t>Tiro balanceado - 2000 calorias aprox</t>
  </si>
  <si>
    <t>OESTE PROVEEDURIA SA</t>
  </si>
  <si>
    <t>MARCA GLAMA</t>
  </si>
  <si>
    <t>GABINETE: Compuesto por dos laterales una pieza superior que aloja 
la perilla y el botón de encendido, una malla curva 
que finaliza el frente y una malla inferior, el conjunto 
se fija mediante 2 tornillos parker 8 x 3 / 
8 en la parte inferior y es realizado en chapa 
de hierro de 0,7 mm de espesor y su terminación 
es en pintura horneable, en su interior posee una aislación 
en aluminio de 0,025 mm de espesor en el frente 
y lateral derecho.  CÁMARA: De construcción modular realizada en 
chapa de hierro de 0,71 mm, con terminación superficial enlozada, 
La cámara posee un deflector central para forzar los gases 
calientes hacia el frente, solidario a la espalda se encuentra 
la cámara de entrada de aire con la pestaña para 
el acople del interceptor, esta conduce el aire hasta la 
parte inferior de la cámara. El quemador queda montado mediante 
una escuadra y la plaqueta porta válvula, dicha plaqueta lleva 
montados los elementos funcionales, porta inyector, piloto, termopar y bujía 
que trabajan en el interior de la cámara, y la 
válvula y el piezoeléctrico en la parte exterior, está plaqueta 
se monta mediante 4 tornillos parker. En la parte superior 
se encuentra una ventana para la observación de la llama 
en vidrios de 4 mm sellado con una lámina de 
amianto, y en la parte inferior frontal interior posee un 
refuerzo horizontal.  INTERCEPTOR T.B: Se compone de un caño 
de admisión en chapa de hierro 0,71 mm que en 
el extremo de entrada esta perforada para permitir la entrada 
de aire y salida de gases. Un caño de salida 
de gases ubicado concéntricamente en chapa de hierro 0,71 mm. 
Qué está fijo a una chapa divisora de 0,71 mm. 
De espesor dónde están fijados tres deflectores para la entrada. 
En el frente está fijada la tapa frontal de 0,71 
mm.  El largo de este interceptor se entrega para 
paredes de 0,15 a 0,30 m. terminación enlozada.  QUEMADOR: 
Compuesto por dos mitades estampadas en chapa de hierro de 
0,7 mm, alojan en su interior el caño de entrada 
en hierro de 25,4 x 0,7 con su deflector en 
el extremo, y una lámina para dividir la llama en 
chapa de hierro 1,25 mm, totalmente soldada por puntos y 
terminación en pintura aluminizada de alta temperatura, enlozada o chapa 
aluminizada. Se posiciona por el caño de entrada en la 
plaqueta, integral concéntrica con el inyector y mediante un tornillo 
parker en el extremo inferior.  VÁLVULA DE SEGURIDAD: Marca 
ARM, EITAR o similares aprobadas.  PILOTO: Compuesto por un 
inyector integrado con rosca de entrada en bronce hexagonal de 
12,7 mm y capuchón en bronce hexagonal, en su cabeza 
esta una perforación lateral donde sale la llama acompañando de 
una ranura para facilitar la propagación  BUJÍA: En cerámica 
aislante en 10 mm aloja en su interior un electrodo 
en cantal de 1 mm y se monta en una 
plaqueta estampada en chapa de hierro de 0.55 mm.  
CONDUCTOR DE ENCENDIDO: En cable aislado en caucho siliconado de 
0,5 mm de espesor y cobre rojo de 0,3 mm 
de sección, de gran resistencia a la humedad y temperaturas 
extremas (-60 º C + 300 º C)  TERMOPAR: 
Marca ARM, EITAR o similares aprobadas.  PORTA INYECTOR: En 
latón o bronce hexagonal 12,7 mm terminación zincada.  TUERCA 
DE CONEXIÓN: En latón o hierro hexagonal de 12,7 mm 
terminación zincada.  INYECTOR: En latón base hexagonal 7 mm 
rosca normalizada 1/ 4 x 32.  TUERCA DE FIJACIÓN: 
En latón o hierro hexagonal de 12,7 mm, terminación zincada. 
 CONDUCTORES DE GASES: Al quemador y piloto en caño 
de aluminio 0 1 / 4 x 0,7 mm, cierre 
bícono postizo.  PIEZOELECTRICO: Marca Igniter, o similar.  PERILLA: 
Construido en Bakelita o Urea, para visualizar las diferentes posiciones 
posee grabados en bajo relieve, la indicación de máximo, mínimo 
y piloto o una marcación lineal y dichas indicaciones en 
los bordes circundantes, como indican los planos correspondientes.  INDICACIONES: 
Se indicará claramente que el artefacto debe ser colgado a 
15 cm. del piso mediante un cartel en la espalda 
y en el manual de instrucciones.  Estas indicaciones son 
las mismas a efectuar en el m</t>
  </si>
  <si>
    <t>https://www.corralon-fernandes.com/calefactores/490-calefactor-glama-m251-2500-calh-tb.html</t>
  </si>
  <si>
    <t>https://articulo.mercadolibre.com.ar/MLA-922429677-glama-estufa-tiro-balanceado-2500-kcal-gas-natural-_JM#polycard_client=search-nordic&amp;position=26&amp;search_layout=stack&amp;type=item&amp;tracking_id=a174db86-5955-40e5-b8a2-f34df4429225</t>
  </si>
  <si>
    <t>INVE SRL</t>
  </si>
  <si>
    <t>ESKABE</t>
  </si>
  <si>
    <t>Tiro Balanceado 2000 Kcal/h,Color Marfil,Encendido Piezoeléctrico,Aromatizador,Salida Horizontal,Multigas. Eficiencia "A" -APROBADO 
POR ENARGAS. NORMA ISO 9001:2015-IRAM/RI 9000/365  SERVICIO TECNICO OFICIAL 
ESKABE  0810 -555-3752(SE ADJUNTA CERTIFICADO )  MODELO: S21 
TB2 P  MARCA: ESKABE  ORIGEN.ARGENTINA  GARANTIA: 2 
AÑOS   ENTREGA:1O DIAS  FORMA DE PAGO: PAGO 
ANTICIPADO</t>
  </si>
  <si>
    <t>https://www.fravega.com/p/calefactor-tiro-balanceado-eskabe-s21-tb2-p-2000-kcal-h--130340/</t>
  </si>
  <si>
    <t>https://www.perozzi.com.ar/eskabe-calefactor-2000-kcal-tb-siglo-21-s21-tb2-p-gn.html?srsltid=AfmBOop9HXcBkibEn6jaso5gHV-f2U5QTZ3LY8jsZ8NdSTmuos5HIS5R</t>
  </si>
  <si>
    <t xml:space="preserve">Tiro Balanceado 2000 Kcal/h,Color Marfil,Encendido Piezoeléctrico,Aromatizador,Salida Horizontal,Multigas. Eficiencia "A" -APROBADO 
POR ENARGAS. NORMA ISO 9001:2015-IRAM/RI 9000/365  SERVICIO TECNICO OFICIAL 
ESKABE  0810 -555-3752(SE ADJUNTA CERTIFICADO )  MODELO: S21 
TB2 P  MARCA: ESKABE  ORIGEN.ARGENTINA  GARANTIA: 2 
AÑOS   ENTREGA:1O DIAS  FORMA DE PAGO: 30 
DIAS </t>
  </si>
  <si>
    <t>SE COTIZA TIRO BALANCEADO 2000KCAL COLOR MARFIL ENCENDIDO PIEZOELECTRICO AROMATIZADOR 
SALIDA HORIZONTAL MULTIGAS MODELO S21TB2P</t>
  </si>
  <si>
    <t>Volcan Tiro Balanceado . Idem Oferta Base, pago ANTICIPADO con 
garantía Seguro de caución</t>
  </si>
  <si>
    <t>Calefactores Tiro balanceado de 2000 Cl   . Idem 
Oferta Base, pago ANTICIPADO con garantía Seguro de caución</t>
  </si>
  <si>
    <t>https://www.musimundo.com/climatizacion/calefactores/calefactor-a-gas-tiro-balanceado-volcan-42312v/p/00268131?gad_source=1&amp;gclid=CjwKCAjw8rW2BhAgEiwAoRO5rAXxfnRqwhM2n-8t2mRvs2bErayYLjoXapHedmGtsdwlLkvck8UK5hoC920QAvD_BwE</t>
  </si>
  <si>
    <t>https://www.fravega.com/p/calefactor-tiro-balanceado-volcan-42316v-2000-kcal-h-130359/</t>
  </si>
  <si>
    <t>CALEFACTOR TIRO BALANCEADO 2000 KCA ESKABE</t>
  </si>
  <si>
    <t>Volcan Tiro balanceado 2000</t>
  </si>
  <si>
    <t>Calefactores Tiro balanceado de 2000 Cl</t>
  </si>
  <si>
    <t>Renglón: 23, Código: 450020140.31, Descripción: CALEFACTOR  Presentación:  UNIDAD</t>
  </si>
  <si>
    <t>Sin salida - 2000 calorias aprox</t>
  </si>
  <si>
    <t>Miniconvex ® 3000 Kcal/h,Color Marfil,Encendido Piezoeléctrico,Aromatizador,Sin salida,Multigas. -APROBADO POR ENARGAS. 
NORMA ISO 9001:2015-IRAM/RI 9000/365  SERVICIO TECNICO OFICIAL ESKABE  
0810 -555-3752(SE ADJUNTA CERTIFICADO )  MODELO: S21 MX3 P 
 MARCA: ESKABE  ORIGEN.ARGENTINA  GARANTIA: 2 AÑOS Y 
5 AÑOS EN EL QUEMADOR Y CÁMARA DE COMBUSTIÓN  
ENTREGA:1O DIAS  FORMA DE PAGO: PAGO ANTICIPADO</t>
  </si>
  <si>
    <t>https://www.musimundo.com/climatizacion/calefactores/calefactor-a-gas-sin-salida-eskabe-s21-mx3-p/p/00389019</t>
  </si>
  <si>
    <t>https://www.gammahogar.com.ar/productos/calefactor-sin-salida-eskabe-miniconvex-s21-mx3-3000-kcal-c-arom-multigas/?srsltid=AfmBOoqNye5WuA7v96XT0t4crP4pKEvm_q9700vqdlOAwOCuCRzc6_Ns</t>
  </si>
  <si>
    <t>Miniconvex ® 3000 Kcal/h,Color Marfil,Encendido Piezoeléctrico,Aromatizador,Sin salida,Multigas. -APROBADO POR ENARGAS. 
NORMA ISO 9001:2015-IRAM/RI 9000/365  SERVICIO TECNICO OFICIAL ESKABE  
0810 -555-3752(SE ADJUNTA CERTIFICADO )  MODELO: S21 MX3 P 
 MARCA: ESKABE  ORIGEN.ARGENTINA  GARANTIA: 2 AÑOS Y 
5 AÑOS EN EL QUEMADOR Y CÁMARA DE COMBUSTIÓN  
ENTREGA:1O DIAS  FORMA DE PAGO: 30 DIAS</t>
  </si>
  <si>
    <t>CALDEN</t>
  </si>
  <si>
    <t>CALEFACTOR SIN SALIDA 3000 KCA NG CALDEN</t>
  </si>
  <si>
    <t>https://www.fravega.com/p/calefactor-calden-3000-kcal-frente-negro-gas-natural-sin-salida-20021833/?gad_source=1&amp;gclid=CjwKCAjw8rW2BhAgEiwAoRO5rMHp81DlER4nFaKOMC2xu0SYrZX4NvMVE8qMCseHC0qbHF9HvWzD9RoCy_cQAvD_BwE&amp;gclsrc=aw.ds</t>
  </si>
  <si>
    <t>https://www.musimundo.com/climatizacion/calefactores/calefactor-sin-salida-calden-023000/p/00538038?gad_source=1&amp;gclid=CjwKCAjw8rW2BhAgEiwAoRO5rJS9kTslOK6pfGVYBO-2Un5bK8nKYqcqsOFr7bOaFzO2E3oBArkLvRoCx9QQAvD_BwE</t>
  </si>
  <si>
    <t>SE COTIZA MINICONVEX 3000KCASL COLOR MARFIL ENCENDIDO PIEZOELECTRICO AROMATIZADOR SIN 
SALIDA MULTIGAS MODELO S21 MX3P</t>
  </si>
  <si>
    <t>Volcan Sin salida  . Idem Oferta Base, pago ANTICIPADO 
con garantía Seguro de caución</t>
  </si>
  <si>
    <t>Calefactores sin salida de 2000   . Idem Oferta 
Base, pago ANTICIPADO con garantía Seguro de caución</t>
  </si>
  <si>
    <t>https://www.perozzi.com.ar/volcan-calefactor-42516vn-ssalida-2500-cal-g.html?gad_source=1&amp;gclid=CjwKCAjw8rW2BhAgEiwAoRO5rHNlWfRQSAK8yRVRhlMjGf7AjXpYt5DFWhb9_0wMLqbVuE8aDtvg8RoCI7wQAvD_BwE</t>
  </si>
  <si>
    <t>https://www.fravega.com/p/calefactor-a-gas-volcan-2500-kcal-sin-salida-gas-natural-990031557/?gad_source=1&amp;gclid=CjwKCAjw8rW2BhAgEiwAoRO5rAVqNPAX7P4yachECX8pHiMsWjl6s-8ynp0AhjL48RYgMzsNh-e8kRoCWxYQAvD_BwE&amp;gclsrc=aw.ds</t>
  </si>
  <si>
    <t xml:space="preserve">Volcan sin salida 2000 </t>
  </si>
  <si>
    <t>Calefactores sin salida de 2000</t>
  </si>
  <si>
    <t>Renglón: 24, Código: 450020140.31, Descripción: CALEFACTOR  Presentación:  UNIDAD</t>
  </si>
  <si>
    <t>CALEFACTOR INFRARROJO DE 5000 KCAL/H - Acompañar folleto con características técnicas del modelo-Demás caract. técnicas según Anexo II</t>
  </si>
  <si>
    <t>Miniconvex ® 5000 Kcal/h,Color Marfil,Encendido Piezoeléctrico,Aromatizador,Sin salida,Multigas. -APROBADO POR ENARGAS. 
NORMA ISO 9001:2015-IRAM/RI 9000/365  SERVICIO TECNICO OFICIAL ESKABE  
0810 -555-3752(SE ADJUNTA CERTIFICADO )  MODELO: S21 MX5 P 
 MARCA: ESKABE  ORIGEN.ARGENTINA  GARANTIA: 2 AÑOS Y 
5 AÑOS EN EL QUEMADOR Y CÁMARA DE COMBUSTIÓN  
ENTREGA:1O DIAS  FORMA DE PAGO: PAGO ANTICIPADO</t>
  </si>
  <si>
    <t>https://www.musimundo.com/climatizacion/calefactores/calefactor-a-gas-sin-salida-eskabe-s21-mx5-p/p/00389020</t>
  </si>
  <si>
    <t>https://www.petenattihogar.com.ar/calefactor-eskabe-s21-mx5-p-5000-miniconvex-multigas/p?srsltid=AfmBOopX-DLlWorT88PVtc_ne40d5ivZNNjcMW1Ik9u9iztunhGlESzk</t>
  </si>
  <si>
    <t>Miniconvex ® 5000 Kcal/h,Color Marfil,Encendido Piezoeléctrico,Aromatizador,Sin salida,Multigas. -APROBADO POR ENARGAS. 
NORMA ISO 9001:2015-IRAM/RI 9000/365  SERVICIO TECNICO OFICIAL ESKABE  
0810 -555-3752(SE ADJUNTA CERTIFICADO )  MODELO: S21 MX5 P 
 MARCA: ESKABE  ORIGEN.ARGENTINA  GARANTIA: 2 AÑOS Y 
5 AÑOS EN EL QUEMADOR Y CÁMARA DE COMBUSTIÓN  
ENTREGA:1O DIAS  FORMA DE PAGO: 30 DIAS</t>
  </si>
  <si>
    <t>Modelo M3 MX5 Potencia [kcal/h 5000 Línea M3 Calefacciona superficie 
hasta aprox. (m2)*55 MultigásColor Grafito Encendido piezoeléctrico Rejilla de acero 
Salida de calor frontal Control de oxígeno ambiente (Piloto analizador 
de gases)Válvula de seguridad Ancho Gabinete (cm) 48 Alto Gabinete 
(cm)52 Profundidad Gabinete (cm)15 Garantía 5 años Matrícula de certificación 
GN M 01-0406-06-105 Matrícula de certificación GL M 01-0406-06-105</t>
  </si>
  <si>
    <t>Coppens  . Idem Oferta Base, pago ANTICIPADO con garantía 
Seguro de caución</t>
  </si>
  <si>
    <t>Calefactores Infrarrojo de 5000 kcal/h gas con analizador oxigeno  
. Idem Oferta Base, pago ANTICIPADO con garantía Seguro de 
caución</t>
  </si>
  <si>
    <t>https://www.naldo.com.ar/201665/p?gad_source=1&amp;gclid=Cj0KCQjwsPCyBhD4ARIsAPaaRf3VBS2e-UE49FF_e7hVWf_uDQum34xz8SgiiuAMtRqildjgnw0y060aAj1FEALw_wcB</t>
  </si>
  <si>
    <t>https://www.mercadolibre.com.ar/calefactor-coppens-5000-sin-salida-peltre-acero-multigas-color-grafito/p/MLA26040690?item_id=MLA1538604328&amp;from=gshop&amp;matt_tool=42865398&amp;matt_word=&amp;matt_source=google&amp;matt_campaign_id=19569126948&amp;matt_ad_group_id=142120030261&amp;matt_match_type=&amp;matt_network=g&amp;matt_device=c&amp;matt_creative=645066262062&amp;matt_keyword=&amp;matt_ad_position=&amp;matt_ad_type=pla&amp;matt_merchant_id=735078350&amp;matt_product_id=MLA26040690-product&amp;matt_product_partition_id=2270801825417&amp;matt_target_id=aud-1925157273100:pla-2270801825417&amp;cq_src=google_ads&amp;cq_cmp=19569126948&amp;cq_net=g&amp;cq_plt=gp&amp;cq_med=pla&amp;gad_source=1&amp;gclid=Cj0KCQjwsPCyBhD4ARIsAPaaRf3rsn-6QvMBAtIV8OYJ9ujymDiP9573m276IKLgcAznjWuLHRGSgI4aAlGLEALw_wcB</t>
  </si>
  <si>
    <t>Coppens</t>
  </si>
  <si>
    <t>Calefactores Infrarrojo de 5000 kcal/h gas con analizador oxigeno</t>
  </si>
  <si>
    <t>Renglón: 25, Código: 450020140.31, Descripción: CALEFACTOR  Presentación:  UNIDAD</t>
  </si>
  <si>
    <t>CALEFACTOR INFRARROJO DE 3000 KCAL/H - Acompañar folleto con características técnicas del modelo-Demás caract. técnicas según Anexo II</t>
  </si>
  <si>
    <t>Miniconvex ® 3000 Kcal/h,Color Marfil,Encendido Piezoeléctrico,Aromatizador,Sin salida,Multigas.. -APROBADO POR ENARGAS. 
NORMA ISO 9001:2015-IRAM/RI 9000/365  SERVICIO TECNICO OFICIAL ESKABE  
0810 -555-3752(SE ADJUNTA CERTIFICADO )  MODELO: S21 MX3 P 
 MARCA: ESKABE  ORIGEN.ARGENTINA  GARANTIA: 2 AÑOS Y 
5 AÑOS EN EL QUEMADOR Y CÁMARA DE COMBUSTIÓN  
ENTREGA:1O DIAS  FORMA DE PAGO: PAGO ANTICIPADO</t>
  </si>
  <si>
    <t>Miniconvex ® 3000 Kcal/h,Color Marfil,Encendido Piezoeléctrico,Aromatizador,Sin salida,Multigas.. -APROBADO POR ENARGAS. 
NORMA ISO 9001:2015-IRAM/RI 9000/365  SERVICIO TECNICO OFICIAL ESKABE  
0810 -555-3752(SE ADJUNTA CERTIFICADO )  MODELO: S21 MX3 P 
 MARCA: ESKABE  ORIGEN.ARGENTINA  GARANTIA: 2 AÑOS Y 
5 AÑOS EN EL QUEMADOR Y CÁMARA DE COMBUSTIÓN  
ENTREGA:1O DIAS  FORMA DE PAGO: 30 DIAS</t>
  </si>
  <si>
    <t>Modelo M3 MX3 Potencia [kcal/h] 3000 Línea M3 Calefacciona superficie 
hasta aprox. (m2)*33 Multigás ColorGrafito Encendido piezoeléctrico Rejilla de acero 
  Salida de calor frontal Control de oxígeno ambiente 
(Piloto analizador de gases)Válvula de seguridad  Ancho Gabinete (cm) 
38,1 Alto Gabinete (cm)52  Profundidad Gabinete (cm) 14,5 Garantía 
5 Años Matrícula de certificación GN M 01-0406-06-104 Matrícula de 
certificación GL M 01-0406-06-104</t>
  </si>
  <si>
    <t>Coppens . Idem Oferta Base, pago ANTICIPADO con garantía Seguro 
de caución</t>
  </si>
  <si>
    <t>Calefactores Infrarrojo de 3000 kcal/h gas con analizador oxigeno  
. Idem Oferta Base, pago ANTICIPADO con garantía Seguro de 
caución</t>
  </si>
  <si>
    <t>https://www.naldo.com.ar/201664/p?gad_source=1&amp;gclid=CjwKCAjw8rW2BhAgEiwAoRO5rCePqT4sZ1jQfJeWQzo9qSI37UjYkBvTdF5vBrXgSzUKlNWMAm9U3xoCtwwQAvD_BwE</t>
  </si>
  <si>
    <t>https://www.mercadolibre.com.ar/calefactor-coppens-multigas-3000kcal-sin-salida-color-peltre/p/MLA22330514#polycard_client=search-nordic&amp;wid=MLA1383145073&amp;sid=search&amp;searchVariation=MLA22330514&amp;position=2&amp;search_layout=stack&amp;type=product&amp;tracking_id=8d0622dd-604b-46cf-8d7d-e86ed0ecbc5f</t>
  </si>
  <si>
    <t>Calefactores Infrarrojo de 3000 kcal/h gas con analizador oxigeno</t>
  </si>
  <si>
    <t>Renglón: 26, Código: 450020140.31, Descripción: CALEFACTOR  Presentación:  UNIDAD</t>
  </si>
  <si>
    <t>CALEFACTOR TIRO BALANCEADO DE 5000 Kcal/h - Acompañar folleto con características técnicas del modelo-Demás caract. técnicas según Anexo II</t>
  </si>
  <si>
    <t>MEMORIA DESCRIPTIVA DEL CALEFACTOR GLAMA TB  MODELOS 251- 401 
y 601  GABINETE: Compuesto por dos laterales una pieza 
superior que aloja la perilla y el botón de encendido, 
una malla curva que finaliza el frente y una malla 
inferior, el conjunto se fija mediante 2 tornillos parker 8 
x 3 / 8 en la parte inferior y es 
realizado en chapa de hierro de 0,7 mm de espesor 
y su terminación es en pintura horneable, en su interior 
posee una aislación en aluminio de 0,025 mm de espesor 
en el frente y lateral derecho.  CÁMARA: De construcción 
modular realizada en chapa de hierro de 0,71 mm, con 
terminación superficial enlozada, La cámara posee un deflector central para 
forzar los gases calientes hacia el frente, solidario a la 
espalda se encuentra la cámara de entrada de aire con 
la pestaña para el acople del interceptor, esta conduce el 
aire hasta la parte inferior de la cámara. El quemador 
queda montado mediante una escuadra y la plaqueta porta válvula, 
dicha plaqueta lleva montados los elementos funcionales, porta inyector, piloto, 
termopar y bujía que trabajan en el interior de la 
cámara, y la válvula y el piezoeléctrico en la parte 
exterior, está plaqueta se monta mediante 4 tornillos parker. En 
la parte superior se encuentra una ventana para la observación 
de la llama en vidrios de 4 mm sellado con 
una lámina de amianto, y en la parte inferior frontal 
interior posee un refuerzo horizontal.  INTERCEPTOR T.B: Se compone 
de un caño de admisión en chapa de hierro 0,71 
mm que en el extremo de entrada esta perforada para 
permitir la entrada de aire y salida de gases. Un 
caño de salida de gases ubicado concéntricamente en chapa de 
hierro 0,71 mm. Qué está fijo a una chapa divisora 
de 0,71 mm. De espesor dónde están fijados tres deflectores 
para la entrada. En el frente está fijada la tapa 
frontal de 0,71 mm.  El largo de este interceptor 
se entrega para paredes de 0,15 a 0,30 m. terminación 
enlozada.  QUEMADOR: Compuesto por dos mitades estampadas en chapa 
de hierro de 0,7 mm, alojan en su interior el 
caño de entrada en hierro de 25,4 x 0,7 con 
su deflector en el extremo, y una lámina para dividir 
la llama en chapa de hierro 1,25 mm, totalmente soldada 
por puntos y terminación en pintura aluminizada de alta temperatura, 
enlozada o chapa aluminizada. Se posiciona por el caño de 
entrada en la plaqueta, integral concéntrica con el inyector y 
mediante un tornillo parker en el extremo inferior.  VÁLVULA 
DE SEGURIDAD: Marca ARM, EITAR o similares aprobadas.  PILOTO: 
Compuesto por un inyector integrado con rosca de entrada en 
bronce hexagonal de 12,7 mm y capuchón en bronce hexagonal, 
en su cabeza esta una perforación lateral donde sale la 
llama acompañando de una ranura para facilitar la propagación  
BUJÍA: En cerámica aislante en 10 mm aloja en su 
interior un electrodo en cantal de 1 mm y se 
monta en una plaqueta estampada en chapa de hierro de 
0.55 mm.  CONDUCTOR DE ENCENDIDO: En cable aislado en 
caucho siliconado de 0,5 mm de espesor y cobre rojo 
de 0,3 mm de sección, de gran resistencia a la 
humedad y temperaturas extremas (-60 º C + 300 º 
C)  TERMOPAR: Marca ARM, EITAR o similares aprobadas.  
PORTA INYECTOR: En latón o bronce hexagonal 12,7 mm terminación 
zincada.  TUERCA DE CONEXIÓN: En latón o hierro hexagonal 
de 12,7 mm terminación zincada.  INYECTOR: En latón base 
hexagonal 7 mm rosca normalizada 1/ 4 x 32.  
TUERCA DE FIJACIÓN: En latón o hierro hexagonal de 12,7 
mm, terminación zincada.  CONDUCTORES DE GASES: Al quemador y 
piloto en caño de aluminio 0 1 / 4 x 
0,7 mm, cierre bícono postizo.  PIEZOELECTRICO: Marca Igniter, o 
similar.  PERILLA: Construido en Bakelita o Urea, para visualizar 
las diferentes posiciones posee grabados en bajo relieve, la indicación 
de máximo, mínimo y piloto o una marcación lineal y 
dichas indicaciones en los bordes circundantes, como indican los planos 
correspondientes.  INDICACIONES: Se indicará claramente que el artefacto debe 
ser colgado a 15 cm. del piso mediante un cartel 
en la espalda y en el manual de</t>
  </si>
  <si>
    <t>https://www.pampahogar.com.ar/calefactor-glama-401tb-4000-tb-gn-100664?srsltid=AfmBOor9XZN81PoUumRoA84oUiu790KrOD_qXvkzMLn9ZTVIyMBgamf9</t>
  </si>
  <si>
    <t>https://www.mercadolibre.com.ar/glama-estufa-tiro-balanceado-4000-color-beige/p/MLA22441934?item_id=MLA1384462778&amp;from=gshop&amp;matt_tool=48630296&amp;matt_word=&amp;matt_source=google&amp;matt_campaign_id=14545592780&amp;matt_ad_group_id=158805524793&amp;matt_match_type=&amp;matt_network=g&amp;matt_device=c&amp;matt_creative=686409989445&amp;matt_keyword=&amp;matt_ad_position=&amp;matt_ad_type=pla&amp;matt_merchant_id=735111307&amp;matt_product_id=MLA22441934-product&amp;matt_product_partition_id=2460809059112&amp;matt_target_id=aud-1930507555360:pla-2460809059112&amp;cq_src=google_ads&amp;cq_cmp=14545592780&amp;cq_net=g&amp;cq_plt=gp&amp;cq_med=pla&amp;gad_source=1&amp;gclid=CjwKCAjw8rW2BhAgEiwAoRO5rLSfutFNvTKgJ4WA9xltOmdyr_7Epg-0aePbleKTaQe9Smt2aCp9cRoCDP4QAvD_BwE</t>
  </si>
  <si>
    <t>SE COTIZA CALEFACTOR TIRO BALANCEADO 4800KCAL COLOR MARFIL ENCENDIDO PIEZOELECTRICO 
AROMATIZADOR SALIDA HORIZONTAL MULTIGAS MODELO S21 TB5P</t>
  </si>
  <si>
    <t>https://www.fravega.com/p/calefactor-tiro-balanceado-eskabe-s21-tb5-p-4700-kcal-h-130395/?gad_source=1&amp;gclid=CjwKCAjw8rW2BhAgEiwAoRO5rOxv786EetPCvu9R8gsjZIcQ_SM4XpekRI6cc0-JbMpZWOtD_N3NMxoCWDkQAvD_BwE&amp;gclsrc=aw.ds</t>
  </si>
  <si>
    <t>https://www.musimundo.com/climatizacion/calefactores/calefactor-a-gas-tiro-balanceado-eskabe-s21-tb5-p/p/00389018</t>
  </si>
  <si>
    <t xml:space="preserve">Tiro Balanceado 5000 Kcal/h-GN,Color Marfil,Encendido Piezoeléctrico,Aromatizador,Salida Horizontal,Multigas. Eficiencia "A" -APROBADO 
POR ENARGAS. NORMA ISO 9001:2015-IRAM/RI 9000/365  SERVICIO TECNICO OFICIAL 
ESKABE  0810 -555-3752(SE ADJUNTA CERTIFICADO )  MODELO: S21 
TB5 P  MARCA: ESKABE  ORIGEN.ARGENTINA  GARANTIA: 2 
AÑOS  ENTREGA:1O DIAS  FORMA DE PAGO: PAGO ANTICIPADO 
</t>
  </si>
  <si>
    <t xml:space="preserve">Tiro Balanceado 5000 Kcal/h-GN,Color Marfil,Encendido Piezoeléctrico,Aromatizador,Salida Horizontal,Multigas. Eficiencia "A" -APROBADO 
POR ENARGAS. NORMA ISO 9001:2015-IRAM/RI 9000/365  SERVICIO TECNICO OFICIAL 
ESKABE  0810 -555-3752(SE ADJUNTA CERTIFICADO )  MODELO: S21 
TB5 P  MARCA: ESKABE  ORIGEN.ARGENTINA  GARANTIA: 2 
AÑOS  ENTREGA:1O DIAS  FORMA DE PAGO: 30 DIAS 
</t>
  </si>
  <si>
    <t>Coppens 6000 K Calorias . Idem Oferta Base, pago ANTICIPADO 
con garantía Seguro de caución</t>
  </si>
  <si>
    <t>Calefactores Tiro balanceado de 5.000 Kcal  . Idem Oferta 
Base, pago ANTICIPADO con garantía Seguro de caución</t>
  </si>
  <si>
    <t>-CALEFACTOR TIRO BALANCEADO 4800 KCA ESKABE</t>
  </si>
  <si>
    <t>Coppens 6000 Kcal</t>
  </si>
  <si>
    <t>Calefactores Tiro balanceado de 5.000 Kcal</t>
  </si>
  <si>
    <t>Renglón: 27, Código: 450020140.31, Descripción: CALEFACTOR  Presentación:  UNIDAD</t>
  </si>
  <si>
    <t>CALEFACTOR TIRO BALANCEADO DE 3000 Kcal/h - Acompañar folleto con características técnicas del modelo-Demás caract. técnicas según Anexo II</t>
  </si>
  <si>
    <t xml:space="preserve">Tiro Balanceado 3000 Kcal/h-GN,Color Marfil,Encendido Piezoeléctrico,Aromatizador,Salida Horizontal,Multigas. Eficiencia "A" -APROBADO 
POR ENARGAS. NORMA ISO 9001:2015-IRAM/RI 9000/365  SERVICIO TECNICO OFICIAL 
ESKABE  0810 -555-3752(SE ADJUNTA CERTIFICADO )  MODELO: S21 
TB3 P  MARCA: ESKABE  ORIGEN.ARGENTINA  GARANTIA: 2 
AÑOS  ENTREGA:1O DIAS  FORMA DE PAGO: PAGO ANTICIPADO 
</t>
  </si>
  <si>
    <t xml:space="preserve">Tiro Balanceado 3000 Kcal/h-GN,Color Marfil,Encendido Piezoeléctrico,Aromatizador,Salida Horizontal,Multigas. Eficiencia "A" -APROBADO 
POR ENARGAS. NORMA ISO 9001:2015-IRAM/RI 9000/365  SERVICIO TECNICO OFICIAL 
ESKABE  0810 -555-3752(SE ADJUNTA CERTIFICADO )  MODELO: S21 
TB3 P  MARCA: ESKABE  ORIGEN.ARGENTINA  GARANTIA: 2 
AÑOS  ENTREGA:1O DIAS  FORMA DE PAGO: 30 DIAS 
</t>
  </si>
  <si>
    <t>Coppens 4000 k Calorias. Idem Oferta Base, Pago ANTICIPADO con 
Garantía Seguro de Caución</t>
  </si>
  <si>
    <t>Calefactores Tiro balanceado de 3.000 Kcal  . Idem Oferta 
Base, Pago ANTICIPADO con Garantía Seguro de Caución</t>
  </si>
  <si>
    <t>https://www.naldo.com.ar/201659/p?gad_source=1&amp;gclid=CjwKCAjw8rW2BhAgEiwAoRO5rJB1nH7Nsk_EZyF1701tZZJFyKAgScavEWwtiC4K_-Wo6aPu_GENyhoC9dcQAvD_BwE</t>
  </si>
  <si>
    <t>https://www.tecnofast.com.ar/MLA-864512519-calefactor-coppens-4000-peltre-acero-tbu-sderecha-multigas-_JM?variation=177273058131&amp;gclid=CjwKCAjw8rW2BhAgEiwAoRO5rDUnu6Zi9wyZvIJqqyAuOi1-3j2pn9pe-aeZNP_3x2rIp4VtMyFEghoCes0QAvD_BwE</t>
  </si>
  <si>
    <t>Coppens 4000 Kcal</t>
  </si>
  <si>
    <t>Calefactores Tiro balanceado de 3.000 Kcal</t>
  </si>
  <si>
    <t>Renglón: 28, Código: 720080015.7, Descripción: COCINA A GAS  Presentación:  UNIDAD</t>
  </si>
  <si>
    <t>COCINA INDUSTRIAL 4 HORNALLAS - Acompañar folleto con características técnicas del modelo-Demás caract. técnicas según Anexo II</t>
  </si>
  <si>
    <t>PISONUEVE S.A.</t>
  </si>
  <si>
    <t>GIA</t>
  </si>
  <si>
    <t>Cocina Industrial 4 Hornallas - Puerta de Vidrio</t>
  </si>
  <si>
    <t>https://www.mercadolibre.com.ar/cocina-industrial-4-hornallas-puerta-visor-60cm/p/MLA34926041?pdp_filters=item_id:MLA1731422322#wid=MLA1731422322&amp;sid=search&amp;is_advertising=true&amp;searchVariation=MLA34926041&amp;position=1&amp;search_layout=grid&amp;type=pad&amp;tracking_id=bed9c153-e930-481f-b713-45fb3a7d2d39&amp;is_advertising=true&amp;ad_domain=VQCATCORE_LST&amp;ad_position=1&amp;ad_click_id=MTViM2JkNDItNjJmYy00MDQ1LWExODMtZjUyZmU3OGNkNGJk</t>
  </si>
  <si>
    <t xml:space="preserve">Cocina Industrial 4 Hornallas - Puerta de Acero   
</t>
  </si>
  <si>
    <t>Shao Kuma especial para Colegios, Idem Alternativa 3 , Pago 
ANTICIPADO con Garantía de Seguro de Ca</t>
  </si>
  <si>
    <t>Cocinas industrial a gas 4 hornallas frente de acero inox. 
Ladrillos refrac   , Idem Alternativa 3 , Pago 
ANTICIPADO con Garantía de Seguro de Caución  Fabricado por 
Morelli</t>
  </si>
  <si>
    <t>https://www.mercadolibre.com.ar/cocina-industrial-saho-kuma-550-multigas-4-hornallas-visor-color-gris/p/MLA34200887?pdp_filters=category:MLA404329#searchVariation=MLA34200887&amp;position=7&amp;search_layout=grid&amp;type=product&amp;tracking_id=6f67ae89-bd86-42e7-97a0-67adc7cc0102</t>
  </si>
  <si>
    <t>https://www.friosur.com.ar/MLA-1836594882-cocina-industrial-saho-kuma-550-4-hornallas-puerta-ciega-_JM?variation=183529862625&amp;gad_source=1&amp;gclid=CjwKCAjw8rW2BhAgEiwAoRO5rPfFlDJZVvz3G3-dAOS_0tx5v9uJ9JGfFzWptayf9oMBfW9KpBCFDRoCnQMQAvD_BwE</t>
  </si>
  <si>
    <t>Morelli . Idem Oferta Base, Pago ANTICIPADO con Garantía Seguro 
de Caución</t>
  </si>
  <si>
    <t xml:space="preserve">Cocinas industrial a gas 4 hornallas acero inox. Ladrillos refrac 
  Cocinas industrial a gas 4 hornallas acero inox. 
Ladrillos refrac </t>
  </si>
  <si>
    <t>https://www.lvequipamiento.com/productos/cocina-morelli-mr-cheff-7501/?variant=457965528&amp;pf=mc&amp;gad_source=1&amp;gclid=CjwKCAjw8rW2BhAgEiwAoRO5rLbImOmxGtv3tGWKEXuGIZvpuS8sKxN5km9Kd_pxcPV_nqOcUAwSABoCg2sQAvD_BwE</t>
  </si>
  <si>
    <t>https://www.gastroquil.com/product/cocina-industrial-morelli-mr-cheff-750-4-hornallas/</t>
  </si>
  <si>
    <t>Saho Kuma para Colegios Fabricado por Morelli</t>
  </si>
  <si>
    <t>Cocinas industrial a gas 4 hornallas frente de acero inox. 
Ladrillos refrac  Fabricado por Morelli</t>
  </si>
  <si>
    <t xml:space="preserve">Cocinas industrial a gas 4 hornallas acero inox. Ladrillos refrac 
</t>
  </si>
  <si>
    <t>Renglón: 29, Código: 720080015.7, Descripción: COCINA A GAS  Presentación:  UNIDAD</t>
  </si>
  <si>
    <t>COCINA INDUSTRIAL 6 HORNALLAS - Acompañar folleto con características técnicas del modelo-Demás caract. técnicas según Anexo II - PCP</t>
  </si>
  <si>
    <t xml:space="preserve">SE COTIZA COCINA 6 HORNALLAS COD.17 REJAS FUND LIVIANA  
</t>
  </si>
  <si>
    <t>https://www.mercadolibre.com.ar/cocina-industrial-6-hornallas-acero-inoxidable-puerta-ciega-color-gris/p/MLA35864381#polycard_client=search-nordic&amp;wid=MLA1425207265&amp;sid=search&amp;searchVariation=MLA35864381&amp;position=2&amp;search_layout=grid&amp;type=product&amp;tracking_id=de411793-0753-4593-afb4-2320d6a49bda</t>
  </si>
  <si>
    <t>Saho Kuma especial para colegios, Idem Alternativa 3 , Pago 
ANTICIPADO  Garantía  Seguro de Caucion</t>
  </si>
  <si>
    <t>Cocinas industrial a gas 5 hornallas, frente de acero inox. 
Ladrillos refrac   , Idem Alternativa 3 , Pago 
ANTICIPADO con Garantía de Seguro de Caución  Fabricado por 
Morelli</t>
  </si>
  <si>
    <t>https://www.friosur.com.ar/MLA-1839184890-cocina-industrial-saho-kuma-820-5-hornallas-y-horno-visor-_JM?variation=181002241638&amp;gad_source=1&amp;gclid=CjwKCAjw8rW2BhAgEiwAoRO5rCYJCnzf-Z1u_w0WrEiLZXlCtgod-0i-B_hiTuUFTgj54TFWGXcGIBoCjCcQAvD_BwE</t>
  </si>
  <si>
    <t>https://www.lvequipamiento.com/productos/cocina-morelli-saho-kuma-5-hornallas/?srsltid=AfmBOopu8-JLvQzCLZAv34evMWKmXnw_hfwP85Bxl9RZePQRy9iNmjSH</t>
  </si>
  <si>
    <t>Shao Kuma Para colegios, Fabricado por Morelli</t>
  </si>
  <si>
    <t>Cocinas industrial a gas 5 hornallas, frente de acero inox. 
Ladrillos refrac   Fabricado por Morelli</t>
  </si>
  <si>
    <t>Morelli. Idem Oferta Base, Pago ANTICIPAGO con garantía Seguro de 
Caución</t>
  </si>
  <si>
    <t>Cocinas industrial a gas 6 hornallas acero inox. Ladrillos refrac 
  . Idem Oferta Base, Pago ANTICIPAGO con garantía 
Seguro de Caución</t>
  </si>
  <si>
    <t>https://www.novogar.com.ar/productos/Cocina-a-Gas-Morelli-Mr-Cheff-110cm-6-Hornallas-Reja-Fundicion-010823-5656?utm_term=&amp;utm_campaign=Merchants+Productos&amp;utm_source=adwords&amp;utm_medium=ppc&amp;hsa_acc=6240737821&amp;hsa_cam=17656768210&amp;hsa_grp=&amp;hsa_ad=&amp;hsa_src=x&amp;hsa_tgt=&amp;hsa_kw=&amp;hsa_mt=&amp;hsa_net=adwords&amp;hsa_ver=3&amp;gad_source=1&amp;gclid=CjwKCAjw8rW2BhAgEiwAoRO5rNDR1d-a72qe2C1wQ1na-_2YPiQCkIZI374CrmejZzC8aBJMbjS9DxoCogsQAvD_BwE</t>
  </si>
  <si>
    <t>https://www.lvequipamiento.com/productos/cocina-morelli-mr-cheff-11001/?variant=457987273&amp;pf=mc&amp;gad_source=1&amp;gclid=CjwKCAjw8rW2BhAgEiwAoRO5rDGK8jb9hCRr_8juA1bcRk3a1NTOQvPJepUEcE-EPOZCPtGdhFRyFBoC1lsQAvD_BwE</t>
  </si>
  <si>
    <t xml:space="preserve">Cocinas industrial a gas 6 hornallas acero inox. Ladrillos refrac 
</t>
  </si>
  <si>
    <t>Renglón: 30, Código: 720080015.7, Descripción: COCINA A GAS  Presentación:  UNIDAD</t>
  </si>
  <si>
    <t>COCINA COMUN - Características técnicas según Anexo II - PCP</t>
  </si>
  <si>
    <t xml:space="preserve">ESCORIAL </t>
  </si>
  <si>
    <t xml:space="preserve">SE COTIZA COCINA 4 HORNALLAS MODELO CANDOR Color: Blanca Medidas: 
95cm (Al) x 51cm (An) x 60 cm (Pr)Horno con 
visor - Fácil limpieza. Sistema: Gas Natural y Gas Licuado. 
Peso: 26,5 kg. Superficies exteriores e interior del horno totalmente 
enlozados en polvo electrostático de fácil limpieza. 4 hornallas (3 
medianas y una grande). Válvula de seguridad en hornallas y 
horno. Quemadores de aluminio con tapa de acero esmaltada. Respaldo 
extraíble. Puerta de horno con bisagra desmontable. Cajón parrilla con 
puerta rebatible. Asadera. Eficiencia energética: Clase A.    
</t>
  </si>
  <si>
    <t>https://www.cetrogar.com.ar/cocina-escorial-candor-s2-gn-51cm.html?ff=38&amp;fp=7358&amp;gad_source=1&amp;gclid=CjwKCAjw8rW2BhAgEiwAoRO5rIeiysfsV8UU2L-0QRLAMoSHOnw3IKn5rjj7Plk_Jjwaz_6xT28ugxoC4YMQAvD_BwE</t>
  </si>
  <si>
    <t>https://www.perozzi.com.ar/escorial-cocina-candor-s2-4-hornallas-gl.html?gad_source=1&amp;gclid=CjwKCAjw8rW2BhAgEiwAoRO5rO89h4h412oASK7-MQ2c39p5ou3SD24yEZfzH4N7E0QBIVNWdtLNSxoCWZsQAvD_BwE</t>
  </si>
  <si>
    <t>Escorial candor . Idem Oferta Base, Pago ANTICIPAGO con garantía 
Seguro de Caución</t>
  </si>
  <si>
    <t>Cocinas a gas 4 hornallas comunes  . Idem Oferta 
Base, Pago ANTICIPAGO con garantía Seguro de Caución</t>
  </si>
  <si>
    <t>Escorial Candor</t>
  </si>
  <si>
    <t>Cocinas a gas 4 hornallas comunes</t>
  </si>
  <si>
    <t>COCINA ESTANDAR DOMESTICA SEGUN ESPECIFICACIONES ADJUNTAS</t>
  </si>
  <si>
    <t>https://www.sagosa.com.ar/cocina/7842-cocina-glama-multigas-4-hornallas-horno-visor-negra-545-cm-4ghpv-n.html</t>
  </si>
  <si>
    <t>IVÁN MARCOS NIETO</t>
  </si>
  <si>
    <t>ESCORIAL</t>
  </si>
  <si>
    <t xml:space="preserve">COCINA DE 4 HORNALLAS Y HORNO CON VISOR. VÁLVULA DE 
SEGURIDAD EN HORNALLAS Y HORNO. HORNO TOTALMENTE ENLOZADO DE FÁCIL 
LIMPIEZA Y CON PUERTA DESMONTABLE. MEDIDAS: ALTO 95CM X ANCHO 
51CM X PROFUNDIDAD 60 CM. PESO: 26,5 KG. </t>
  </si>
  <si>
    <t>Renglón: 31, Código: 410010027.62, Descripción: EQUIPO AIRE ACONDICIONADO  Presentación:  UNIDAD</t>
  </si>
  <si>
    <t>Tipo Split Frio/Calor- Rango entre 2000 y 2500 Frigorías</t>
  </si>
  <si>
    <t>TCL</t>
  </si>
  <si>
    <t>2600W - TACA-2600FCSA/EL2-F</t>
  </si>
  <si>
    <t>https://www.naldo.com.ar/207640/p?gad_source=1&amp;gclid=CjwKCAjw8rW2BhAgEiwAoRO5rBTeHPykO16Kf64iMCtqsZPS_Le0MXXrztEqRRT3fnnJxwvvznn4GRoCSNkQAvD_BwE</t>
  </si>
  <si>
    <t>PHILCO</t>
  </si>
  <si>
    <t>AIRE ACONDICIONADO SPLIT FRIO CALOR 2500W</t>
  </si>
  <si>
    <t>https://www.rodo.com.ar/aire-acondicionado-philco-2236frig-2600w-phs25ha3an-frio-calor-split.html?srsltid=AfmBOorrIQeREZjll54_cVKwbddEI5efXDsJhebblNMsjMYEtazpOKzd</t>
  </si>
  <si>
    <t>Oscar Ruben David</t>
  </si>
  <si>
    <t xml:space="preserve">PHILCO </t>
  </si>
  <si>
    <t xml:space="preserve">AIRE ACONDICIONADO  PHILCO  SPLIT  FRIO/CALOR DE  
2600W  PHS25HA3AN </t>
  </si>
  <si>
    <t>Philco, Idem Oferta Base, Pago ANTICIPADO con garantía Seguro de 
Caución</t>
  </si>
  <si>
    <t>aire acondicionados frio/calr de 2000 a 2.500  , Idem 
Oferta Base, Pago ANTICIPADO con garantía Seguro de Caución</t>
  </si>
  <si>
    <t>Philco</t>
  </si>
  <si>
    <t>aire acondicionados frio/calr de 2000 a 2.500</t>
  </si>
  <si>
    <t>BGH</t>
  </si>
  <si>
    <t>SE COTIZA AIRE ACONDICIONADO SPLIT FRIO / CALOR 3000F 3500W 
BS35WCCR</t>
  </si>
  <si>
    <t>https://www.rodo.com.ar/bgh-aire-acondicionado-split-3000fc-bs35wccr-frio-calor.html?srsltid=AfmBOoqyGfp4W8s-Dk8i76RApynF_RunZoMPF9z7v7fBd1OAI-L9JMYi</t>
  </si>
  <si>
    <t>MIDEA</t>
  </si>
  <si>
    <t>-SPLIT MIDEA 2230 FG F/C MSBC-09H-01F ON-OFF MSABFC-09H-01F</t>
  </si>
  <si>
    <t>https://articulo.mercadolibre.com.ar/MLA-1405631377-aire-acondicionado-midea-msabfc-09h-01f-split-blanco-220v-_JM#polycard_client=search-nordic&amp;position=3&amp;search_layout=stack&amp;type=item&amp;tracking_id=ed029910-a824-4306-91fc-b2adb7712709</t>
  </si>
  <si>
    <t>Renglón: 32, Código: 410010027.62, Descripción: EQUIPO AIRE ACONDICIONADO  Presentación:  UNIDAD</t>
  </si>
  <si>
    <t>Tipo Split Frio/Calor- Rango entre 2501 y 3500 Frigorías</t>
  </si>
  <si>
    <t>3200W - TACA-3200FCSA/EL2-F</t>
  </si>
  <si>
    <t>https://www.petenattihogar.com.ar/aire-acondicionado-tcl-elite-3200fcsa-el2-f-3200w-frio-calor-split/p?srsltid=AfmBOoqk4sxQsZJat2Ia8pYf6RjEd4mnKugI_y7W3rfq7vCjcRkllQGr</t>
  </si>
  <si>
    <t>https://www.musimundo.com/climatizacion/aire-acondicionado/aire-acondicionado-split-tcl-taca-3300fcsa-el3-f-frio-calor-2838-frigorias/p/00823005?gad_source=1&amp;gclid=CjwKCAjw8rW2BhAgEiwAoRO5rNA8kFwbTTHnaj7pI0FobGMzkPYFEFynKr83XFfl_rBnnBoUbkg5VBoC0ysQAvD_BwE</t>
  </si>
  <si>
    <t>AIRE ACONDICIONADO FRIO CALOR 3300W</t>
  </si>
  <si>
    <t>https://www.cetrogar.com.ar/aire-acondicionado-split-noblex-nbxin32h17n-3300w-fc-inverter.html</t>
  </si>
  <si>
    <t>https://hiperaudio.com.ar/producto/aire-acondicionado-split-inverter-noblex-nbxin32h17n-frio-calor-2838-frigorias/</t>
  </si>
  <si>
    <t>RCA</t>
  </si>
  <si>
    <t>Aire acondicionado Split RCA 3200W frio/calor</t>
  </si>
  <si>
    <t>AIRE ACONDICIONADO FRIO CALOR INVERTER 3500W</t>
  </si>
  <si>
    <t>AIRE ACONDICIONADO SPLIT FRIO CALOR INVERTER 3300W</t>
  </si>
  <si>
    <t>https://www.musimundo.com/climatizacion/aire-acondicionado/aire-acondicionado-split-inverter-philco-phin35ha3bn-frio-calor-3053-frigorias/p/00850006?gad_source=1&amp;gclid=CjwKCAjw8rW2BhAgEiwAoRO5rIjoWPJB5Iq87XhnqWhB965XhFq_sgtZiGLbXRJDfQequ9CZJPIhlxoC-mcQAvD_BwE</t>
  </si>
  <si>
    <t>https://www.naldo.com.ar/207653/p?srsltid=AfmBOorff1GWDx6ONRUOvbAUEeWjAZE3e96NMbmcWVGzxbt-vM5LhzHc</t>
  </si>
  <si>
    <t>AIRE ACONDICIONADO  PHILCO  SPLIT  FRIO/CALOR DE 3550W 
PHIN35HA3BN</t>
  </si>
  <si>
    <t xml:space="preserve">SE COTIZA AIRE ACONDICIONADO SPLIT FRIO /CALOR 3000F 3500W BS35WCCR 
</t>
  </si>
  <si>
    <t>https://www.coppel.com.ar/aire-acondicoonado-split-bgh-bs35wccr-frio-calor-645575/p?idsku=63428&amp;utm_source=coppelecpipol&amp;utm_medium=gperformancemaxpipol&amp;utm_campaign=performancemax&amp;gad_source=1&amp;gclid=CjwKCAjw8rW2BhAgEiwAoRO5rLillThPd-8ocLURAOe-V56LqYkmDXw7XsuzMPPVtDzbQetPpbru5RoCe-YQAvD_BwE</t>
  </si>
  <si>
    <t xml:space="preserve">AIRE ACONDICIONADO LG INVERTER  DUALCOOL WiFi Frío/Calor 3517 W 
S4-W12JA31A    GARANTIA DEL PRODUCTO: 12 MESES  
PLAZO DE ENTREGA: 15 DIAS  </t>
  </si>
  <si>
    <t>https://www.naldo.com.ar/207482/p?gad_source=1&amp;gclid=CjwKCAjw8rW2BhAgEiwAoRO5rLhJsCs67JTXcwwxOZj9wL0N9d9Gs_Mp3OJFQQVJEtlxySIhzvv3nxoCEeUQAvD_BwE</t>
  </si>
  <si>
    <t xml:space="preserve">SPLIT TCL 3200W (2838FG) F/C ON OFF CLASE A R-410 
</t>
  </si>
  <si>
    <t>Renglón: 33, Código: 410010027.62, Descripción: EQUIPO AIRE ACONDICIONADO  Presentación:  UNIDAD</t>
  </si>
  <si>
    <t>Tipo Split Frio/Calor- Rango entre 3501 Frigorías o superior</t>
  </si>
  <si>
    <t>5100W - TACA-5100FCSA/EL2-F</t>
  </si>
  <si>
    <t>https://www.cetrogar.com.ar/aire-acondicionado-split-tcl-5100w-fc-elite-2-taca.html?ff=38&amp;fp=23471&amp;gad_source=1&amp;gclid=CjwKCAjwvvmzBhA2EiwAtHVrb_zsDStpGPtJ1G8UG0SJ7FQxZDpWLYjUVyuMG7-4646w-a2I9Wi_sRoCgMYQAvD_BwE</t>
  </si>
  <si>
    <t>https://www.naldo.com.ar/207777/p?srsltid=AfmBOoqX9F72qGLvwv2Nlo8zA7NJ386x-0b-oAqsR9z6rITEXiV_IS2r</t>
  </si>
  <si>
    <t>AIRE ACONDICIONADO FRIO CALOR 5200W</t>
  </si>
  <si>
    <t>https://www.cetrogar.com.ar/aire-acondicionado-split-noblex-5000w-frio-calor-inverter-nbxin50h17n.html</t>
  </si>
  <si>
    <t>https://www.mercadolibre.com.ar/aire-acondicionado-noblex-split-friocalor-4472-frigorias-color-blanco/p/MLA21283093#polycard_client=search-nordic&amp;wid=MLA1440234995&amp;sid=search&amp;searchVariation=MLA21283093&amp;position=8&amp;search_layout=stack&amp;type=product&amp;tracking_id=17a8ab6b-9f13-4f91-841d-c84accea6620</t>
  </si>
  <si>
    <t>AIRE ACONDICIONADO SPLIT FRIO CALOR 5200W</t>
  </si>
  <si>
    <t>https://www.naldo.com.ar/207654/p?srsltid=AfmBOorzD9lZzMUmas86Fv1fS8fPlvMXOPY8ZxPiQ-23BPpPnFWuJb0C</t>
  </si>
  <si>
    <t>AIRE ACONDICIONADO PHILCO SPLIT FRIO/CALOR DE 5000W PHS50HA4CN</t>
  </si>
  <si>
    <t>AIRE ACONDICIONADO SPLIT FRIO CALOR 6300W</t>
  </si>
  <si>
    <t>AIRE ACONDICIONADO NOBLEX FRIO CALOR INVERTER 5200W</t>
  </si>
  <si>
    <t>AIRE ACONDICIONADO SPLIT FRIO CALOR INVERTER 5200W</t>
  </si>
  <si>
    <t>SE COTIZA AIRE ACONDICIONADO 5300W FRIO / CALOR TACA5300FCSA.EL3.FSK</t>
  </si>
  <si>
    <t>AIRE ACONDICIONADO SPLIT FRIO CALOR INVERTER 6000W</t>
  </si>
  <si>
    <t xml:space="preserve">AIRE ACONDICIONADO LG INVERTER DUALCOOL WiFi Frío/Calor 5275 W S4-W18KL31A 
   GARANTIA DEL PRODUCTO: 12 MESES  PLAZO 
DE ENTREGA: 15 DIAS  </t>
  </si>
  <si>
    <t>https://www.perozzi.com.ar/lg-aaire-split-s4-w18kl31a-50kw-inverter-frio-calor.html?gad_source=1&amp;gclid=CjwKCAjwlbu2BhA3EiwA3yXyuwiD_SupJyrnRjv4rhfvboTnmdhOHC5bxD01kjXh4kfukE6wTP3mTBoCxwUQAvD_BwE</t>
  </si>
  <si>
    <t>SPLIT TCL 5000W (4380FG) F/C ON-OFF CLASE A R-410</t>
  </si>
  <si>
    <t>Renglón: 34, Código: 720080034.1, Descripción: FREEZER  Presentacion:  UNIDAD</t>
  </si>
  <si>
    <t>Modelos Horizontales, de 350 lts o superior; modelos verticales, de 120 lts o superior</t>
  </si>
  <si>
    <t>GAFA</t>
  </si>
  <si>
    <t xml:space="preserve">FREEZER HORIZONTAL GAFA WHITE 402LTS FGHI400B-XL    GARANTIA 
DEL PRODUCTO: 12 MESES  PLAZO DE ENTREGA: 15 DIAS 
 </t>
  </si>
  <si>
    <t>https://www.cetrogar.com.ar/freezer-gafa-fghi400b-xl-blanco-402-lt-inverter.html?ff=38&amp;fp=21775&amp;gad_source=1&amp;gclid=CjwKCAjwlbu2BhA3EiwA3yXyu3uSQ2_C5SK3CbAqj7XPPoGv9KV5X83HkiyPrUiOxUJQmWo0NZfUlhoCCtUQAvD_BwE</t>
  </si>
  <si>
    <t>https://www.naldo.com.ar/207390/p?gad_source=1&amp;gclid=CjwKCAjwlbu2BhA3EiwA3yXyu_2WsyHGmNSnr7f60rGNsk-6YPvNl0O67dqNtzBuIJ2vATQJgXQOJBoCg2oQAvD_BwE</t>
  </si>
  <si>
    <t xml:space="preserve">BRIKET </t>
  </si>
  <si>
    <t xml:space="preserve">FREEZER  BRIKET VERTICA BLANCO  FR6200 DE 260LTS APROX 
</t>
  </si>
  <si>
    <t>https://www.cetrogar.com.ar/freezer-vertical-hauser-frv6200-235-lt-blanco.html?ff=38&amp;fp=27911&amp;gad_source=1&amp;gclid=CjwKCAjwlbu2BhA3EiwA3yXyuwLZ0C7hxAtJPUTaVq8WxxtYQ3UM1ojzcvq6ulPPde_CmjRJkSsmKRoCbLoQAvD_BwE</t>
  </si>
  <si>
    <t>https://www.gammahogar.com.ar/productos/freezer-briket-vertical-fv-6200/?gad_source=1&amp;gclid=CjwKCAjwlbu2BhA3EiwA3yXyuxL9O0tdzBt5JRHozlOyjFHr8F5nvJIt28hqm5mFiOg4HBw_cnr_2hoCqkUQAvD_BwE</t>
  </si>
  <si>
    <t xml:space="preserve">FREEZER  BRIKET DOS  PUERTAS  COLOR BLANCOS  
DE  400LTS  FR4500 HORIZONTAL </t>
  </si>
  <si>
    <t>https://www.aguirrezabala.com.ar/MLA-1380842353-freezer-briket-fr-4500-400-lts-2-tapas-_JM?variation=179244235247&amp;gad_source=1&amp;gclid=CjwKCAjwlbu2BhA3EiwA3yXyu2KJcM0F1ka0lGu5n5RInt3hIakZ_gwFPLVGApxTZMop9aWIgpfHYxoCXFUQAvD_BwE</t>
  </si>
  <si>
    <t>https://www.gammahogar.com.ar/productos/freezer-briket-dual-400-lts-fr-4500-capacidad-400-l/?gad_source=1&amp;gclid=CjwKCAjwlbu2BhA3EiwA3yXyu32Z3UpmRioS3uFcS44Movy0-V7Pi55st5XNVQHcu3X0LJqtLVhNrRoCjmcQAvD_BwE</t>
  </si>
  <si>
    <t>BRIKET</t>
  </si>
  <si>
    <t xml:space="preserve">SE COTIZA FREEZER VERTICAL 226 LITROS </t>
  </si>
  <si>
    <t>BRIKET FR 4500</t>
  </si>
  <si>
    <t>FREEZER HORIZONTAL BRIKET MODELO FR 4500. CAPACIDAD: 390 LITROS. FUNCIONES: 
ENFRIAR, CONSERVAR Y FREEZAR. 2 PUERTAS. COLOR BLANCO.</t>
  </si>
  <si>
    <t>INELRO FIH-550</t>
  </si>
  <si>
    <t xml:space="preserve">FREEZER HORIZONTAL INELRO MODELO FIH-550. CAPACIDAD: 460 LITROS. FUNCIONES: ENFRIAR, 
CONSERVAR Y FREEZAR. 2 PUERTAS. INCLUYE 2 CANASTOS. GAS R600A. 
DIMENSIÓN EXTERNA:166,5 X 72,5 X 95,5 CM. </t>
  </si>
  <si>
    <t>https://www.musimundo.com/super-ofertas/freezer-horizontal-inelro-fih-550-a/p/00930012?gad_source=1&amp;gclid=CjwKCAjwlbu2BhA3EiwA3yXyu8poU2y0Gm9FfuL-3e_mblACXmJ_M50wU8ZnlCSvoMhU2gz9VYzvexoCHJ0QAvD_BwE</t>
  </si>
  <si>
    <t>https://www.perozzi.com.ar/inelro-freezer-horizontal-fih550-blanco-16203811.html?gad_source=1&amp;gclid=CjwKCAjwlbu2BhA3EiwA3yXyuwFgJL5xMaycxHvJBDqEteMjMypARrQG8EnNHBAdENhUln7mMU8snBoCamIQAvD_BwE</t>
  </si>
  <si>
    <t>BRIKET FR 5500</t>
  </si>
  <si>
    <t>FREEZER HORIZONTAL BRIKET MODELO FR 5500. CAPACIDAD: 535 LITROS. FUNCIONES: 
ENFRIAR, CONSERVAR Y FREEZAR. 2 PUERTAS. COLOR BLANCO. ANCHO: 190 
CM - ALTO: 84 CM - PROFUNDIDAD: 70 CM.</t>
  </si>
  <si>
    <t>https://prontoequipamientos.com.ar/producto/freezer-horizontal-fr-5500-briket-2-puertas/</t>
  </si>
  <si>
    <t>Renglón: 35, Código: 390010017.1, Descripción: HORNO PIZZERO  Presentación:  UNIDAD</t>
  </si>
  <si>
    <t>Acompañar folleto con características técnicas del modelo-Demás caract. técnicas según Anexo II</t>
  </si>
  <si>
    <t>Shao Okashi Especial Colegios , Idem Alternativa 3 , Pago 
ANTICIPADO Garantía  Seguro Caución</t>
  </si>
  <si>
    <t>Hornos pizeros 12 moldes 30.000 cal , Idem Alternativa 3 
, Pago ANTICIPADO Garantía  Seguro Caución  Fabricado por 
Morelli</t>
  </si>
  <si>
    <t>https://articulo.mercadolibre.com.ar/MLA-757586794-horno-pizzero-morelli-saho-12-moldes-acero-inox-con-base-_JM#polycard_client=recommendations_vip-pads-up&amp;reco_backend=vip_pads_up_ranker_retrieval_system_odin_marketplace&amp;reco_client=vip-pads-up&amp;reco_item_pos=0&amp;reco_backend_type=low_level&amp;reco_id=f577a74d-74fe-4d5d-a1cf-c8957ed22b34&amp;is_advertising=true&amp;ad_domain=VIPDESKTOP_UP&amp;ad_position=1&amp;ad_click_id=YTFlNzNiN2UtYWMwZC00ZTc1LWI1NTAtMzBlMDVjN2NiNzQ4</t>
  </si>
  <si>
    <t>https://www.misparrillas.com.ar/productos/horno-pizzero-saho-okashi-12-moldes/</t>
  </si>
  <si>
    <t>Shao Okashi especial para Colegios, Fabricado por Morelli</t>
  </si>
  <si>
    <t xml:space="preserve">Hornos pizeros 12 moldes 30.000 cal  Fabricado por Morelli 
</t>
  </si>
  <si>
    <t xml:space="preserve">SE COTIZA HORNO PIZZERO 18 MOLDES Exterior: Acero inoxidable AISI 
430 brillante.  Doble puerta con pirometro. Interior: Laterales y 
techo enlozados. Piso con tejuelas refractarias. 7 Quemadores tubulares 3000Cal. 
Capacidad de 6 bandejas de 0.80 x 0.40 x0.04 mts 
</t>
  </si>
  <si>
    <t>https://articulo.mercadolibre.com.ar/MLA-610849664-horno-pastelero-morelli-linea-cheff-18-moldes-_JM?matt_tool=39409270&amp;matt_word=&amp;matt_source=google&amp;matt_campaign_id=19547789274&amp;matt_ad_group_id=155228757017&amp;matt_match_type=&amp;matt_network=g&amp;matt_device=c&amp;matt_creative=686472100525&amp;matt_keyword=&amp;matt_ad_position=&amp;matt_ad_type=pla&amp;matt_merchant_id=140092960&amp;matt_product_id=MLA610849664&amp;matt_product_partition_id=2267652701950&amp;matt_target_id=aud-2014906607167:pla-2267652701950&amp;cq_src=google_ads&amp;cq_cmp=19547789274&amp;cq_net=g&amp;cq_plt=gp&amp;cq_med=pla&amp;gad_source=1&amp;gclid=CjwKCAjwp4m0BhBAEiwAsdc4aHhUB1uTNGcqG7zyMccoxKtT9PZTh4eCSDOwrVkgyktsxEXFAZ8g-RoCxqQQAvD_BwE</t>
  </si>
  <si>
    <t xml:space="preserve">SOL REAL </t>
  </si>
  <si>
    <t>HORNO PIZZERO SOL REAL 18 MOLDES-MULTIGAS-GABINETE 100% ACERO INOX. ESMERILADO-INTERIOR, 
BASE Y TECHO ENLOZADOS-CAMARA DE COCCION ENLOZADA CON PISO DE 
TEJUELAS REFRACTARIAS-MECHERO DE 8 VELAS-2 ROBINETES-3 REJILLAS INTERNAS EXTRAIBLES DE 
106X72 CM-AISLACION TERMICA DE LANA MINERAL-BASE SOPORTE REFORZADA DESARMABLE-PUERTA DESMONTABLE 
CON MANGO DE MADERA- HORNO CON VALVULA DE SEGURIDAD-15,200 CALORIAS. 
SOL REAL</t>
  </si>
  <si>
    <t>https://articulo.mercadolibre.com.ar/MLA-1137285984-horno-pizzero-rotisero-sol-real-18-moldes-acinox-179-_JM?matt_tool=92724942&amp;matt_word=&amp;matt_source=google&amp;matt_campaign_id=14508409196&amp;matt_ad_group_id=162589498972&amp;matt_match_type=&amp;matt_network=g&amp;matt_device=c&amp;matt_creative=686475006472&amp;matt_keyword=&amp;matt_ad_position=&amp;matt_ad_type=pla&amp;matt_merchant_id=255256796&amp;matt_product_id=MLA1137285984&amp;matt_product_partition_id=2267652701910&amp;matt_target_id=aud-2014906607167:pla-2267652701910&amp;cq_src=google_ads&amp;cq_cmp=14508409196&amp;cq_net=g&amp;cq_plt=gp&amp;cq_med=pla&amp;gad_source=1&amp;gclid=CjwKCAjwp4m0BhBAEiwAsdc4aJWmhOZP86EfmeyULi36axsYIb7DShWsxRHxrbI9DTcbFvQtvjZHKRoCF5YQAvD_BwE</t>
  </si>
  <si>
    <t>https://articulo.mercadolibre.com.ar/MLA-879841557-horno-pizzero-rotisero-sol-real-18-moldes-acinox-179-_JM#position=8&amp;search_layout=grid&amp;type=item&amp;tracking_id=7ffb9a6c-38a0-40a7-93c2-77496e021814</t>
  </si>
  <si>
    <t>Morelli , Idem Oferta Base, Pago ANTICIPADO con garantía Seguro 
de Caución</t>
  </si>
  <si>
    <t>Hornos pizeros y pastelero  18 moldes 30.000 cal  
, Idem Oferta Base, Pago ANTICIPADO con garantía Seguro de 
Caución</t>
  </si>
  <si>
    <t>Hornos pizeros 18 moldes 30.000 cal</t>
  </si>
  <si>
    <t>Renglón: 36, Código: 450020133.1, Descripción: TERMOTANQUE A GAS  Presentación:  UNIDAD</t>
  </si>
  <si>
    <t>80 lts. aprox. demás características técnicas según Anexo II - PCP</t>
  </si>
  <si>
    <t>SE COTIZA TERMOTANQUE X 80LITROS Medidas: Diámetro 42,5 cm. Altura 
95 cm. Aislación térmica de eficiencia elevada. Tanque de acero 
enlozado en polvo electrostático. Sistema de conexión Multigas (Gas natural 
convertible a gas licuado). Peso vacío: 27kg. Aislación térmica de 
eficiencia elevada. Tanque de acero enlozado en polvo electrostático. Barra 
de protección anti- corrosión (ánodo de magnesio). Válvula de alivio 
de sobrepresión. Conexión de agua superior. Altura conexión agua: 18,5cm. 
Piloto analizador de oxígeno. Termocupla de seguridad. Sistema de colgar 
(patas opcionales). Garantía de 3 años. Alta eficiencia energética</t>
  </si>
  <si>
    <t>https://www.musimundo.com/electrohogar/termotanques/termotanque-a-gas-escorial-80l/p/00006007?gad_source=1&amp;gclid=CjwKCAjwp4m0BhBAEiwAsdc4aAZKK_oxoo0GuvzIaiau3lyfAl006Y3lLZDB09zS39l_g2dosZ9ArxoCr90QAvD_BwE</t>
  </si>
  <si>
    <t>https://www.fravega.com/p/termotanque-a-gas-escorial-80lt-94742/?gad_source=1&amp;gclid=CjwKCAjwp4m0BhBAEiwAsdc4aEJTWgVf3qWJ8fOTBC5Sy9zknc_5E3b7TffBfmmY1t1-dSUyOioe7xoCM4cQAvD_BwE&amp;gclsrc=aw.ds</t>
  </si>
  <si>
    <t>SHERMAN</t>
  </si>
  <si>
    <t>TERMOTANQUE MULTIGAS DE PIE 80 LTS</t>
  </si>
  <si>
    <t>https://www.fravega.com/p/termotanque-a-gas-sherman-tpgp080-80lt-90627/</t>
  </si>
  <si>
    <t>https://www.perozzi.com.ar/sherman-termotanque-80-lts-tpgp080-lbajo-consumo-mg-329075122.html?gad_source=1&amp;gclid=CjwKCAjwp4m0BhBAEiwAsdc4aKnXvJhkpPyJoQNBRPDovnBQZerJfOImosnQqLDq_XdqktjTQFRASxoCuAIQAvD_BwE</t>
  </si>
  <si>
    <t>TERMOTANQUE SHERMAN-BC-80 LT DE PIE NORMALIZADO</t>
  </si>
  <si>
    <t>Escorial , Idem Oferta Base, Pago ANTICIPADO con garantía Seguro 
de Caución</t>
  </si>
  <si>
    <t>Termotanque a gas 80 lts   , Idem Oferta 
Base, Pago ANTICIPADO con garantía Seguro de Caución</t>
  </si>
  <si>
    <t>Escorial</t>
  </si>
  <si>
    <t>Termotanque a gas 80 lts</t>
  </si>
  <si>
    <t>Renglón: 37, Código: 450020133.1, Descripción: TERMOTANQUE A GAS  Presentación:  UNIDAD</t>
  </si>
  <si>
    <t>250 lts. aprox.demás características técnicas según Anexo II - PCP</t>
  </si>
  <si>
    <t>MATILDE RAQUEL DUEÑAS MORGUES</t>
  </si>
  <si>
    <t>MILLENIUM</t>
  </si>
  <si>
    <t>Características: Tipo Caldera alta recuperación , a gas, 250 litros. 
Exterior pintado con pintura epoxi de alta resistencia, chapa N°32, 
enlozada vitrificada, sistema multitubo de entamiento, aislación en lana de 
vidrio de alta densidad, consumo 30.000 Kcal/hora, recupera 1100 l/h. 
Peso aprox 150 kg. Garantía 10 años.</t>
  </si>
  <si>
    <t>https://www.novogar.com.ar/productos/Termotanque-Alta-Recuperacion-250lts-De-pie-Gas-Natural-Rheem-3393?utm_term=&amp;utm_campaign=Merchants+Productos&amp;utm_source=adwords&amp;utm_medium=ppc&amp;hsa_acc=6240737821&amp;hsa_cam=17656768210&amp;hsa_grp=&amp;hsa_ad=&amp;hsa_src=x&amp;hsa_tgt=&amp;hsa_kw=&amp;hsa_mt=&amp;hsa_net=adwords&amp;hsa_ver=3&amp;gad_source=1&amp;gclid=CjwKCAjwp4m0BhBAEiwAsdc4aEGW_dqcfrk1emH7ZMB8pTJLXrfHbCQH2G4tE46V84egpoud3EY6URoC-IwQAvD_BwE</t>
  </si>
  <si>
    <t>RHEEM</t>
  </si>
  <si>
    <t>TERMOTANQUE COMERCIAL DE 250 LTS PARA GAS NATURAL</t>
  </si>
  <si>
    <t>Milenium  , Idem Oferta Base, Pago ANTICIPADO con garantía 
Seguro de Caución</t>
  </si>
  <si>
    <t xml:space="preserve">Termotanque a gas 250 lts   , Idem Oferta 
Base, Pago ANTICIPADO con garantía Seguro de Caución   
</t>
  </si>
  <si>
    <t>Millenium</t>
  </si>
  <si>
    <t xml:space="preserve">se cotiza caldera a gas x 250l se adjunta folleto 
</t>
  </si>
  <si>
    <t>Milenium</t>
  </si>
  <si>
    <t>Termotanque a gas 250 lts</t>
  </si>
  <si>
    <t>RHENN</t>
  </si>
  <si>
    <t xml:space="preserve">TERMOTANQUE RHEEM 250 LT COMERCIAL GAS NATURAL NORMALIZADO </t>
  </si>
  <si>
    <t>Renglón: 38, Código: 450020133.1, Descripción: TERMOTANQUE A GAS  Presentación:  UNIDAD</t>
  </si>
  <si>
    <t>Capacidad 55 Lts aprox. sistema multigas - demás características técnicas según Anexo II - PCP</t>
  </si>
  <si>
    <t>TERMOTANQUE MULTIGAS DE PIE 50 LTS</t>
  </si>
  <si>
    <t>https://www.tecnofast.com.ar/MLA-826795654-termotanque-a-gas-sherman-rheem-de-pie-50-litros-c-superior-_JM?variation=69036040065&amp;gclid=CjwKCAjwlbu2BhA3EiwA3yXyu1HPkImeop3cjWKmV7j1TIB3v3q9iB6wo8pNZPnI7aqHp35B6XBsDxoCfxsQAvD_BwE</t>
  </si>
  <si>
    <t>SE COTIZA TERMOTANQUE A GAS 60LT MODELO TQ60  PRÁCTICO 
Y FÁCIL DE INSTALAR MAYOR SEGURIDAD   Triple Sistema 
de Seguridad  1) Válvula de Seguridad  2) Control 
de Oxígeno Ambiente  3) Válvula de Alivio  Mayor 
eficacia Mayor ahorro de gas Multigás Garantía 3 años</t>
  </si>
  <si>
    <t>https://www.mercadolibre.com.ar/termotanque-a-gas-kacemaster-60-lts-alta-recuperacion-color-blanco/p/MLA21847525?item_id=MLA1374896619&amp;from=gshop&amp;matt_tool=48630296&amp;matt_word=&amp;matt_source=google&amp;matt_campaign_id=14545592780&amp;matt_ad_group_id=158805524793&amp;matt_match_type=&amp;matt_network=g&amp;matt_device=c&amp;matt_creative=686409989445&amp;matt_keyword=&amp;matt_ad_position=&amp;matt_ad_type=pla&amp;matt_merchant_id=735114561&amp;matt_product_id=MLA21847525-product&amp;matt_product_partition_id=2460809059112&amp;matt_target_id=aud-1930507555360:pla-2460809059112&amp;cq_src=google_ads&amp;cq_cmp=14545592780&amp;cq_net=g&amp;cq_plt=gp&amp;cq_med=pla&amp;gad_source=1&amp;gclid=CjwKCAjwlbu2BhA3EiwA3yXyu54NxcoZxt0arMm2kBdfH6bqKcVb_6UmFRs3oe60DmN-pgewgwAfjRoCi_8QAvD_BwE</t>
  </si>
  <si>
    <t>MARCA UNIVERSAL</t>
  </si>
  <si>
    <t>TERMOTANQUE 55 LTS  CLASSIC LINE - TERMOTANQUE A GAS. 
   DESCRIPCIÓN    ·Equipado con piloto 
analizador.    ·Tanque de acero enlozado extravitrificado, provisto 
de barra anticorrosiva de protección para una mayor vida útil. 
   ·Recuperación simultánea de temperatura.    
·El agua calienta con cualquier presión de agua.   
 ·Posee bigas para colgar y apoyar.    
     TIPO DE GAS:   
 ·Su quemador es adaptable para gas natural o envasado 
   (sistema bigas).    ?  
  SEGURIDAD    ·Aislamiento térmico total.  
  ·Triple sistema de seguridad: válvula de corte de 
gas, sensor de gases del tiraje, válvula de presión.</t>
  </si>
  <si>
    <t>https://www.drlineablanca.com.ar/MLA-919439588-termotanque-a-gas-55-litros-marca-universal-tu-55s-bigas-_JM</t>
  </si>
  <si>
    <t>https://articulo.mercadolibre.com.ar/MLA-861365666-termotanque-gas-universal-55-litros-tu-55-cs-aj-hogar-_JM#polycard_client=search-nordic&amp;position=7&amp;search_layout=stack&amp;type=item&amp;tracking_id=4fc7a7f9-b433-4e69-911a-9707b534b2b7</t>
  </si>
  <si>
    <t>Escorial  , Idem Oferta Base, Pago ANTICIPADO con garantía 
Seguro de Caución</t>
  </si>
  <si>
    <t>Termotanque a gas 45 lts multigas  , Idem Oferta 
Base, Pago ANTICIPADO con garantía Seguro de Caución</t>
  </si>
  <si>
    <t>https://www.fravega.com/p/termotanque-a-gas-escorial-45lt-94612/</t>
  </si>
  <si>
    <t>https://www.musimundo.com/electrohogar/termotanques/termotanque-a-gas-escorial-45l/p/00006006?gad_source=1&amp;gclid=CjwKCAjwyo60BhBiEiwAHmVLJbTkxi7d1EJmtyuL6ps6rP2-IEwvVgHjXtW5t9QfzN9igmcY7ubQohoC6ZIQAvD_BwE</t>
  </si>
  <si>
    <t>Escorial 45 litros</t>
  </si>
  <si>
    <t>Termotanque a gas 45 lts multigas</t>
  </si>
  <si>
    <t>Renglón: 39, Código: 450020133.1, Descripción: TERMOTANQUE A GAS  Presentación:  UNIDAD</t>
  </si>
  <si>
    <t>Capacidad 120 Lts aprox. sistema multigas - demás características técnicas según Anexo II - PCP</t>
  </si>
  <si>
    <t xml:space="preserve">SE COTIZA TERMOTANQUE A GAS X 120LT Medidas: Diámetro 42,5 
cm. Altura 130 cm. Aislación térmica de eficiencia elevada. Tanque 
de acero enlozado en polvo electrostático. Sistema de conexión Multigas 
(Gas natural convertible a gas licuado). Peso vacío: 35kg. Aislación 
térmica de eficiencia elevada. Tanque de acero enlozado en polvo 
electrostático. Barra de protección anti- corrosión (ánodo de magnesio). Válvula 
de alivio de sobrepresión. Conexión de agua superior.  Altura 
conexión agua: 18,5cm. Piloto analizador de oxígeno. Termocupla de seguridad. 
Sistema de apoyo con patas incluidas. Garantía de 3 años. 
Alta eficiencia energética.   </t>
  </si>
  <si>
    <t>https://www.musimundo.com/electrohogar/termotanques/termotanque-a-gas-escorial-120l/p/00006008?gad_source=1&amp;gclid=CjwKCAjwyo60BhBiEiwAHmVLJZ5M3jcIbwjR_EeOpnZNQeN7INeoLj3pLtIqav2HdtrD5N4FFd4jABoC0icQAvD_BwE</t>
  </si>
  <si>
    <t>https://www.fravega.com/p/termotanque-a-gas-escorial-120lt-94902/?gad_source=1&amp;gclid=CjwKCAjwyo60BhBiEiwAHmVLJY9PPDqrpyGFT77Jr6OQ_2Yjb2OSXtJsH9T5larBnVgf-Pouj4fCeBoCIp8QAvD_BwE&amp;gclsrc=aw.ds</t>
  </si>
  <si>
    <t>TERMOTANQUE MULTIGAS DE PIE 120 LTS.</t>
  </si>
  <si>
    <t>https://www.musimundo.com/electrohogar/termotanques/termotanque-multigas-sherman-tpgp120/p/00011888?gad_source=1&amp;gclid=CjwKCAjwyo60BhBiEiwAHmVLJXQs4vkMFAAt1y41vK-yUSVxJzcinNIJkQ28w3H1SHYn0EySKKfADBoCdHwQAvD_BwE</t>
  </si>
  <si>
    <t>https://www.fravega.com/p/termotanque-a-gas-sherman-tpgp120-120lt-90628/?gad_source=1&amp;gclid=CjwKCAjwuMC2BhA7EiwAmJKRrDWvCfC4lpBEnLoz50xeeNu-42EWrgj7V86gfUEEFe0__I2yg5PfaBoCggIQAvD_BwE&amp;gclsrc=aw.ds</t>
  </si>
  <si>
    <t>TERMOTANQUE A GAS 120 LTS    CLASSIC LINE 
- TERMOTANQUE A GAS.       
  DESCRIPCIÓN    ·Equipado con piloto analizador. 
   ·Tanque de acero enlozado extravitrificado, provisto de 
barra anticorrosiva de protección para una mayor vida útil.  
  ·Recuperación simultánea de temperatura.    ·El 
agua calienta con cualquier presión de agua.    
·Posee bigas para colgar y apoyar.     
    TIPO DE GAS:    
·Su quemador es adaptable para gas natural o envasado  
  (sistema bigas).    ?   
 SEGURIDAD    ·Aislamiento térmico total.   
 ·Triple sistema de seguridad: válvula de corte de gas, 
sensor de gases del tiraje, válvula de presión.</t>
  </si>
  <si>
    <t>https://articulo.mercadolibre.com.ar/MLA-1344830069-termotanque-universal-120-litros-_JM?searchVariation=176621343908#searchVariation=176621343908&amp;position=2&amp;search_layout=stack&amp;type=item&amp;tracking_id=ef2b6dda-d82c-4629-b223-08de33ec1857</t>
  </si>
  <si>
    <t>https://www.elitehogar.com.ar/productos/termotanque-universal-bigas-120lts-tu120-conexion-superior/</t>
  </si>
  <si>
    <t xml:space="preserve">TERMOTANQUE SHERMAN-BC-120 LT DE PIE NORMALIZADO </t>
  </si>
  <si>
    <t xml:space="preserve">Termotanque a gas 120 lts multigas   , Idem 
Oferta Base, Pago ANTICIPADO con garantía Seguro de Caución  
</t>
  </si>
  <si>
    <t>Termotanque a gas 120 lts multigas</t>
  </si>
  <si>
    <t>Renglón: 40, Código: 410020005.9, Descripción: VENTILADOR DE PIE  Presentación:  UNIDAD</t>
  </si>
  <si>
    <t>De 20" o superior</t>
  </si>
  <si>
    <t>KUDU</t>
  </si>
  <si>
    <t>VENTILADOR DE PISO 18".  Cantidad de Aspas: 3 // 
Color de la Estructura: Azul // Color de las Aspas: 
Azul // Diámetro:18 " // Frecuencia: 50 // Material de 
las Aspas: Metálicas // 90w // 3 velocidades.</t>
  </si>
  <si>
    <t>https://www.fravega.com/p/ventilador-18-3-1-kudu-3-vel-90w-palas-metalicas-21201244/</t>
  </si>
  <si>
    <t>https://www.mercadolibre.com.ar/ventilador-3-en-1-kudu-ku-sfpi18a-turbo-con-3-palas-de-metal-color-azul-estructura-color-azul-18-de-diametro-50-hz-220v/p/MLA30923921#polycard_client=search-nordic&amp;wid=MLA1407627155&amp;sid=search&amp;searchVariation=MLA30923921&amp;position=2&amp;search_layout=stack&amp;type=product&amp;tracking_id=28196a98-ffa9-4c11-85e6-228569cbf3aa</t>
  </si>
  <si>
    <t>VENTILADOR DE PIE 18".  Cantidad de Aspas: 3 // 
Color de la Estructura: Azul // Color de las Aspas: 
Azul // Diámetro:18 " // Frecuencia: 50 // Material de 
las Aspas: Metálicas // 90w // 3 velocidades.</t>
  </si>
  <si>
    <t>Liliana  , Idem Oferta Base, Pago ANTICIPADO con garantía 
Seguro de Caución</t>
  </si>
  <si>
    <t>Ventiladores de pie de 20¨o superior  , Idem Oferta 
Base, Pago ANTICIPADO con garantía Seguro de Caución</t>
  </si>
  <si>
    <t>https://www.naldo.com.ar/vvp20p-pie-20-90w-3vel-5aspas-206101/p?gad_source=1&amp;gclid=CjwKCAjwuMC2BhA7EiwAmJKRrIWZw8dHqUJPRsHAOYmMeL4mfjGUOxhrsyslQQx3WIIH7b0fKqcydhoCS9sQAvD_BwE</t>
  </si>
  <si>
    <t>https://www.fravega.com/p/ventilador-de-pie-liliana-vp20p-90w-5-aspas-diametro-20--990076995/?gad_source=1&amp;gclid=CjwKCAjwuMC2BhA7EiwAmJKRrOVHIuqKl-iRxPKztlmfpnT1FfDPz9YgbwcjIREXcpvT9do1DTmJEhoC4Y4QAvD_BwE&amp;gclsrc=aw.ds</t>
  </si>
  <si>
    <t xml:space="preserve">SE COTIZA VENTILADOR DE PIE X 20 PULGADAS 3 VELOCIDADES 
ALTURA REGULABLE BOBINADO DE COBRE OSCILACION SILENCIOSO </t>
  </si>
  <si>
    <t>https://www.hendel.com/ventilador-de-pie-20-indelplas-negro.html</t>
  </si>
  <si>
    <t>https://www.novogar.com.ar/productos/Ventilador-de-Pie-Indelplas-20-90w-3-Velocidades-con-Botonera-4441?utm_term=&amp;utm_campaign=Ventilacion+-+2022&amp;utm_source=adwords&amp;utm_medium=ppc&amp;hsa_acc=6240737821&amp;hsa_cam=17162138396&amp;hsa_grp=136912891872&amp;hsa_ad=657195443988&amp;hsa_src=g&amp;hsa_tgt=dsa-517082365082&amp;hsa_kw=&amp;hsa_mt=&amp;hsa_net=adwords&amp;hsa_ver=3&amp;gad_source=1&amp;gclid=CjwKCAjwyo60BhBiEiwAHmVLJfRekEooyBbmJaLWWwDC4EVnBLtMN6YjZyEjSoyLYPdzh-lPRRiMqRoCahoQAvD_BwE</t>
  </si>
  <si>
    <t>Liliana</t>
  </si>
  <si>
    <t>Ventiladores de pie de 20¨o superior</t>
  </si>
  <si>
    <t xml:space="preserve">LLANOS  </t>
  </si>
  <si>
    <t xml:space="preserve">VENTITADOR  DE  PIE  DE  20"  
</t>
  </si>
  <si>
    <t>https://paezrefrigeracion.com.ar/tienda/electrodomesticos/ventilacion/ventilador-pie-20-llanos-c-ruleman/</t>
  </si>
  <si>
    <t>https://www.tescuo.com.ar/productos/ventilador-de-pie-20-llanos/</t>
  </si>
  <si>
    <t>VENTILADOR DE PIE EMBASSY INDUSTRIAL 20 100W 3 PALETAS METALICAS 
REJILLA METALICA</t>
  </si>
  <si>
    <t>https://www.yuhmak.com/ventilador-embassy-de-pie-20-100w-palas-metalicas-fy-20p-dh2/p?idsku=10552&amp;gad_source=1&amp;gclid=CjwKCAjwyo60BhBiEiwAHmVLJd6gwJpcgpudncGhyeEa1jq04SFduSqnhBk7JMUI40wYXo51SisMlBoCYlQQAvD_BwE</t>
  </si>
  <si>
    <t>https://www.mercadolibre.com.ar/ventilador-de-pie-embassy-industrial-20-100w-3-paletas-metalicas/p/MLA23449269?item_id=MLA1446410545&amp;from=gshop&amp;matt_tool=97257500&amp;matt_word=&amp;matt_source=google&amp;matt_campaign_id=19577795690&amp;matt_ad_group_id=157361789677&amp;matt_match_type=&amp;matt_network=g&amp;matt_device=c&amp;matt_creative=686453754922&amp;matt_keyword=&amp;matt_ad_position=&amp;matt_ad_type=pla&amp;matt_merchant_id=735113679&amp;matt_product_id=MLA23449269-product&amp;matt_product_partition_id=2460809059192&amp;matt_target_id=aud-1930507555360:pla-2460809059192&amp;cq_src=google_ads&amp;cq_cmp=19577795690&amp;cq_net=g&amp;cq_plt=gp&amp;cq_med=pla&amp;gad_source=1&amp;gclid=CjwKCAjwuMC2BhA7EiwAmJKRrH5ZQUE1WOn8Zp2k9fGubovIiIINAVLLXKJcMZCINVvmRRqWsHCGWBoCjpcQAvD_BwE</t>
  </si>
  <si>
    <t>VENTILADOR DE PIE GIRATORIO LILIANA DE 20 PULGADAS. 3 VELOCIDADES. 
90 WATTS.</t>
  </si>
  <si>
    <t xml:space="preserve">VENTILADOR INDUSTRIAL DE PIE GIRATORIO LILIANA DE 32 PULGADAS. 3 
VELOCIDADES. 280 WATTS. </t>
  </si>
  <si>
    <t>https://www.musimundo.com/climatizacion/ventiladores/ventilador-de-pie-liliana-vpi32/p/00064000?gad_source=1&amp;gclid=CjwKCAjwuMC2BhA7EiwAmJKRrCv7kS9gMw4sIeRWFWyOjdRlLspTgTU3TWXYMpfBGcbI4jfhHorkVhoCJ1wQAvD_BwE</t>
  </si>
  <si>
    <t>Renglón: 41, Código: 410020011.1, Descripción: VENTILADOR DE PARED  Presentación:  UNIDAD</t>
  </si>
  <si>
    <t>VENTILADOR DE PARED 18". Cantidad de Aspas: 3 // Color 
de la Estructura: Azul // Color de las Aspas: Azul 
// Diámetro:18 " // Frecuencia: 50 // Material de las 
Aspas: Metálicas // 90w // 3 velocidades.</t>
  </si>
  <si>
    <t>https://www.mercadolibre.com.ar/ventilador-3-en-1-turbo-10-pulgadas-3-velocidades-pie-pared-estructura-negro-aspas-azul-diametro-10-frecuencia-60hz-material-de-las-aspas-metal/p/MLA32825602?item_id=MLA1667788248&amp;from=gshop&amp;matt_tool=97257500&amp;matt_word=&amp;matt_source=google&amp;matt_campaign_id=19577795690&amp;matt_ad_group_id=157361789677&amp;matt_match_type=&amp;matt_network=g&amp;matt_device=c&amp;matt_creative=686453754922&amp;matt_keyword=&amp;matt_ad_position=&amp;matt_ad_type=pla&amp;matt_merchant_id=735078350&amp;matt_product_id=MLA32825602-product&amp;matt_product_partition_id=2460809059192&amp;matt_target_id=aud-1930507555360:pla-2460809059192&amp;cq_src=google_ads&amp;cq_cmp=19577795690&amp;cq_net=g&amp;cq_plt=gp&amp;cq_med=pla&amp;gad_source=1&amp;gclid=CjwKCAjwuMC2BhA7EiwAmJKRrKDVGyixr1dGLm-xkL6TqEqpO0Eovv9fq_bEWPtbEm0SPVfxaDD_sRoCgJMQAvD_BwE</t>
  </si>
  <si>
    <t>SE COTIZA VENTILADOR PARED 20" CON BOTONERA OSCILACION 3 VELOCIDADES 
ALTURA REGULABLE BOBINADO DE COBRE SILENCIOSO</t>
  </si>
  <si>
    <t>https://centrogar.com.ar/product/ventilador-de-pared-indelplas-ivpa20-20-oscilante/</t>
  </si>
  <si>
    <t>https://habitar.com.ar/vent-pared-ivpa20-indelplas.html</t>
  </si>
  <si>
    <t>Liliana , Idem Oferta Base, Pago ANTICIPADO con garantía Seguro 
de Caución</t>
  </si>
  <si>
    <t>Ventiladores de pared 20 o superior  , Idem Oferta 
Base, Pago ANTICIPADO con garantía Seguro de Caución</t>
  </si>
  <si>
    <t>https://www.naldo.com.ar/204760/p?gad_source=1&amp;gclid=CjwKCAjwuMC2BhA7EiwAmJKRrJiGmUFx9N2bKH9Vr8Cy7Q2A5kKISIxjnnqf6XllakR-6iIcMtY_iBoCkEAQAvD_BwE</t>
  </si>
  <si>
    <t>https://www.bringeri.com.ar/20229068/p?idsku=20229068&amp;gad_source=1&amp;gclid=CjwKCAjwuMC2BhA7EiwAmJKRrDVhtnwcp2H3BecY1zAuuUYZLcyg2M3F6ve0sTJKZCwsTSfnWExHlxoCj20QAvD_BwE</t>
  </si>
  <si>
    <t>VENTILADOR DE PARED EMBASSY FY20PA NEGRO CON 3 PALAS METALICAS 
20" DIAMETRO 220 V</t>
  </si>
  <si>
    <t>https://www.maxihogar.com.ar/ventilador-de-pared-20--embassy-fy-20pa-100w-034457/p</t>
  </si>
  <si>
    <t>https://www.mercadolibre.com.ar/ventilador-industrial-de-pared-20-embassy-100w-pala-metal-cantidad-de-aspas-3-color-de-la-estructura-negro-color-de-las-aspas-plateado-diametro-20-frecuencia-50-hz/p/MLA23209523?item_id=MLA1446397993&amp;from=gshop&amp;matt_tool=97257500&amp;matt_word=&amp;matt_source=google&amp;matt_campaign_id=19577795690&amp;matt_ad_group_id=157361789677&amp;matt_match_type=&amp;matt_network=g&amp;matt_device=c&amp;matt_creative=686453754922&amp;matt_keyword=&amp;matt_ad_position=&amp;matt_ad_type=pla&amp;matt_merchant_id=735114561&amp;matt_product_id=MLA23209523-product&amp;matt_product_partition_id=2460809059192&amp;matt_target_id=aud-1930507555360:pla-2460809059192&amp;cq_src=google_ads&amp;cq_cmp=19577795690&amp;cq_net=g&amp;cq_plt=gp&amp;cq_med=pla&amp;gad_source=1&amp;gclid=CjwKCAjwuMC2BhA7EiwAmJKRrDvY4w_jOOaZtOv5pXB56pq5c8j5wEvZWMmRcSMWshfiK3W-LWIQ5xoC-10QAvD_BwE</t>
  </si>
  <si>
    <t>Ventiladores de pared 20 o superior</t>
  </si>
  <si>
    <t>VENTILADOR DE PARED GIRATORIO LILIANA DE 20 PULGADAS. 3 VELOCIDADES. 
90 WATTS.</t>
  </si>
  <si>
    <t xml:space="preserve">VENTILADOR  CIRCULAR  DE  20" DE  PARED 
 </t>
  </si>
  <si>
    <t>VENTILADOR INDUSTRIAL DE PARED GIRATORIO LILIANA DE 32 PULGADAS. 3 
VELOCIDADES. 280 WATTS.</t>
  </si>
  <si>
    <t>https://www.novogar.com.ar/productos/Ventilador-de-Pared-Industrial-Liliana-32-280w-VWI32-1691?utm_term=&amp;utm_campaign=Merchants+Productos&amp;utm_source=adwords&amp;utm_medium=ppc&amp;hsa_acc=6240737821&amp;hsa_cam=17656768210&amp;hsa_grp=&amp;hsa_ad=&amp;hsa_src=x&amp;hsa_tgt=&amp;hsa_kw=&amp;hsa_mt=&amp;hsa_net=adwords&amp;hsa_ver=3&amp;gad_source=1&amp;gclid=CjwKCAjwuMC2BhA7EiwAmJKRrBPCXR6AQp1voJk2G1Zmo5C_053sGHXa18uHqdHZkF3flykzGTeUqBoCtO4QAvD_BwE</t>
  </si>
  <si>
    <t>https://www.musimundo.com/climatizacion/ventiladores/ventilador-de-pared-liliana-vwi32/p/00069340?q=%3Arelevance%3Abrand%3Amarca_LILIANA&amp;text=&amp;gad_source=1&amp;gclid=CjwKCAjwuMC2BhA7EiwAmJKRrDAcE37DDCvn2KkikCul7Lg7w7dByWFzyinRZPv-voLKDj6BPIiy_RoC7osQAvD_BwE</t>
  </si>
  <si>
    <t>GRUPO V- Artículos  y servicios generales</t>
  </si>
  <si>
    <t>Cantidad Solicitada</t>
  </si>
  <si>
    <t>Precio promedio</t>
  </si>
  <si>
    <t>PX 1</t>
  </si>
  <si>
    <t>PX 2</t>
  </si>
  <si>
    <t>Renglón: 78, Código: 870010103.2, Descripción: AFRECHO GRUESO  Presentación:  KILO</t>
  </si>
  <si>
    <t>La presentación debe ser en bolsas (no a granel), el cereal debe ser grueso no afrechillo dado que los equinos se bronco aspiran si tiene mucho polvillo</t>
  </si>
  <si>
    <t>DAVID GONZALEZ</t>
  </si>
  <si>
    <t>SIN MARCA</t>
  </si>
  <si>
    <t>AFRECHO GRUESO, CEREAL GRUESO EN BOLSA</t>
  </si>
  <si>
    <t>https://articulo.mercadolibre.com.ar/MLA-1513334078-afrechillo-de-trigo-afrecho-x-18kg-_JM#position%3D26%26search_layout%3Dstack%26type%3Ditem%26tracking_id%3D5476b02a-9cea-43f7-bbc2-a717f3251f31</t>
  </si>
  <si>
    <t>https://articulo.mercadolibre.com.ar/MLA-1513306714-afrechillo-de-trigo-afrecho-x18-kg-caba-_JM#position%3D27%26search_layout%3Dstack%26type%3Ditem%26tracking_id%3D5476b02a-9cea-43f7-bbc2-a717f3251f31</t>
  </si>
  <si>
    <t>bolsa x 18kg</t>
  </si>
  <si>
    <t>JUAN FACUNDO SANTA CLARA</t>
  </si>
  <si>
    <t>La Jirafa</t>
  </si>
  <si>
    <t>Bolsa x 25 kg</t>
  </si>
  <si>
    <t>Renglón: 79, Código: 870010003.1, Descripción: ALIMENTO BALANCEADO PARA PERROS  Presentación:  KG.</t>
  </si>
  <si>
    <t>ALIMENTO BALANC. EXTRUZADO PERRO ADULTO - Características técnicas según Anexo II - PCP</t>
  </si>
  <si>
    <t>MASGOOD PREMIUN</t>
  </si>
  <si>
    <t>PRECIO POR KILO DE ALIMENTO BALANCEADO PERRO ADULTO 26% PROTEINA, 
ENERGIA METABOLIZABLE 4000 KCAL/KG. MASGOOD PREMIUN (PRESENTACION BOLSA X 20 
KILOS)</t>
  </si>
  <si>
    <t>https://articulo.mercadolibre.com.ar/MLA-1131443118-mas-good-22kg-premium-criadores-alimento-perros-grand-y-med-_JM#position%3D3%26search_layout%3Dstack%26type%3Ditem%26tracking_id%3Ddd9e9c59-80e3-4712-a6b3-f3a8faa964d0</t>
  </si>
  <si>
    <t>https://www.mercadolibre.com.ar/alimento-de-perros-premium-mas-good-criadores-x-22kg-26prot/p/MLA36039344#searchVariation%3DMLA36039344%26position%3D2%26search_layout%3Dstack%26type%3Dproduct%26tracking_id%3Ddd9e9c59-80e3-4712-a6b3-f3a8faa964d0</t>
  </si>
  <si>
    <t>por 22kg</t>
  </si>
  <si>
    <t>Mas Good , Idem Oferta base, Pago ANTICIPADO con Garantía 
de Seguro de Caución</t>
  </si>
  <si>
    <t xml:space="preserve">Alimento balanceado para perros por kilos EXTRUZADO PERRO ADULTO Composición 
Alimento Adultos Cachorros  Proteína mínimo 26%  , Idem 
Oferta base, Pago ANTICIPADO con Garantía de Seguro de Caución 
 </t>
  </si>
  <si>
    <t>Mas Good</t>
  </si>
  <si>
    <t>Alimento balanceado para perros por kilos EXTRUZADO PERRO ADULTO Composición 
Alimento Adultos Cachorros  Proteína mínimo 26%</t>
  </si>
  <si>
    <t>MARCA SIEGER ADULTO</t>
  </si>
  <si>
    <t>ALIMENTO BALANC. EXTRUZADO PERRO ADULTO - Características técnicas según Anexo 
II - PCP  CON EXPERIENCIA DE USO POR PARTE 
DEL MINISTERIO DE SEGURIDAD</t>
  </si>
  <si>
    <t>Renglón: 80, Código: 870010003.1, Descripción: ALIMENTO BALANCEADO PARA PERROS  Presentación:  KG.</t>
  </si>
  <si>
    <t>ALIMENTO BALANC.EXTRUZADO PARA CACHORROS - Características técnicas según Anexo II - PCP</t>
  </si>
  <si>
    <t>Alimento balanceado para perros cachorros por kilos EXTRUZADO PERRO ADULTO 
Composición Alimento Adultos Cachorros  Proteína mínimo 26%  , 
Idem Oferta base, Pago ANTICIPADO con Garantía de Seguro de 
Caución</t>
  </si>
  <si>
    <t>https://www.mercadolibre.com.ar/infinity-perro-cachorro-alimento-10kg/p/MLA22565908?pdp_filters=item_id:MLA1375894911#is_advertising=true&amp;searchVariation=MLA22565908&amp;position=19&amp;search_layout=stack&amp;type=pad&amp;tracking_id=a3bc311b-b406-4fe9-a0a3-5d93a2bf61b7&amp;is_advertising=true&amp;ad_domain=VQCATCORE_LST&amp;ad_position=19&amp;ad_click_id=MzdlMzQ3ZDUtMmU2OC00YzlmLTgxYTktMDk5NTVlNTk2NDcx</t>
  </si>
  <si>
    <t>https://articulo.mercadolibre.com.ar/MLA-909911301-alimento-perros-cachorros-infinity-premium-pack-2-x-10-kgs-_JM#is_advertising=true&amp;position=9&amp;search_layout=stack&amp;type=pad&amp;tracking_id=a3bc311b-b406-4fe9-a0a3-5d93a2bf61b7&amp;is_advertising=true&amp;ad_domain=VQCATCORE_LST&amp;ad_position=9&amp;ad_click_id=OTk0NjUzOGItMDU4Ni00MWExLWJmNDQtZjM2YzdiMjQ2MjZi</t>
  </si>
  <si>
    <t>por 10 kg y no es la misma marca</t>
  </si>
  <si>
    <t>mas Good</t>
  </si>
  <si>
    <t>Alimento balanceado para perros cachorros por kilos EXTRUZADO PERRO ADULTO 
Composición Alimento Adultos Cachorros  Proteína mínimo 26%</t>
  </si>
  <si>
    <t>MARCA SIEGER</t>
  </si>
  <si>
    <t xml:space="preserve">ALIMENTO BALANC.EXTRUZADO PARA CACHORROS - Características técnicas según Anexo II 
- PCP  CON EXPERIENCIA DE USO POR PARTE DEL 
MINISTERIO DE SEGURIDAD  </t>
  </si>
  <si>
    <t>Renglón: 81, Código: 870010102.1, Descripción: AVENA FORRAJERA  Presentación:  X KG  Solicitado:  KG</t>
  </si>
  <si>
    <t>La presentación debe ser en bolsas (no a granel), apto para el consumo de ganado</t>
  </si>
  <si>
    <t>SE ADJUNTA NOTA</t>
  </si>
  <si>
    <t>https://articulo.mercadolibre.com.ar/MLA-1169019873-avena-x-35-kg-animal-brothers-_JM#position%3D13%26search_layout%3Dstack%26type%3Ditem%26tracking_id%3Df653e3a1-bb86-4e82-9069-039575a56f1a</t>
  </si>
  <si>
    <t>https://articulo.mercadolibre.com.ar/MLA-848811317-avena-para-caballos-x-30kg-caba-_JM#position%3D10%26search_layout%3Dstack%26type%3Ditem%26tracking_id%3Df653e3a1-bb86-4e82-9069-039575a56f1a</t>
  </si>
  <si>
    <t>GASPAR SCALA</t>
  </si>
  <si>
    <t xml:space="preserve">FORRAJERA NORTE ARGENTINO </t>
  </si>
  <si>
    <t xml:space="preserve">AVENA FORRAJERA CONSUMO ANIMAL VENTILADA </t>
  </si>
  <si>
    <t>no es la misma marca</t>
  </si>
  <si>
    <t>SZARKO</t>
  </si>
  <si>
    <t>CG , Idem Oferta base, Pago ANTICIPADO con Garantía de 
Seguro de Caución</t>
  </si>
  <si>
    <t>Avena forrajera por kilo La presentación debe ser en bolsas 
(no a granel), apto para el consumo de ganado  
, Idem Oferta base, Pago ANTICIPADO con Garantía de Seguro 
de Caución</t>
  </si>
  <si>
    <t>https://articulo.mercadolibre.com.ar/MLA-1167808550-avena-ventilada-para-caballo-por-30kg-_JM#position%3D11%26search_layout%3Dstack%26type%3Ditem%26tracking_id%3Df653e3a1-bb86-4e82-9069-039575a56f1a</t>
  </si>
  <si>
    <t>https://articulo.mercadolibre.com.ar/MLA-1142222264-avena-pcaballos-cultivo-hongos-brotes-x-5-kg-caba-envios-_JM#position%3D25%26search_layout%3Dstack%26type%3Ditem%26tracking_id%3Da974c1a6-4172-499f-9532-5842fc5c4c0c</t>
  </si>
  <si>
    <t>CG</t>
  </si>
  <si>
    <t>Avena forrajera por kilo La presentación debe ser en bolsas 
(no a granel), apto para el consumo de ganado</t>
  </si>
  <si>
    <t>Renglón: 82, Código: 810010042.6, Descripción: BOLSA PARA TRANSPORTAR CADAVERES  Presentación:  UNIDAD</t>
  </si>
  <si>
    <t>Bolsas de polietileno para el transporte de cadáveres de 1.05 mts x 2,00 mts de 150 micrones con cierre</t>
  </si>
  <si>
    <t xml:space="preserve">PLASTICOS SUR </t>
  </si>
  <si>
    <t xml:space="preserve">BOLSA PARA TRANSPORTAR CADAVERES DE 1.05 METROS ANCHO X 2 
METROS LARGO EN 130 MICRONES DE ESPESOR CON CIERRE A 
CREMALLERA COLOR NEGRO </t>
  </si>
  <si>
    <t>María Elvira Roldán</t>
  </si>
  <si>
    <t>DNC</t>
  </si>
  <si>
    <t xml:space="preserve">Bolsas de polietileno para el transporte de cadáveres de 1.05 
mts x 2,00 mts de 150 micrones con cierre  
  </t>
  </si>
  <si>
    <t>DROGUERIA BD SRL</t>
  </si>
  <si>
    <t>POLIFILM</t>
  </si>
  <si>
    <t xml:space="preserve">BOLSA OBITO ADULTO COLOR NEGRO TERMOSELLADA 120MC 0.90X2MTS  (SE 
ADJUNTA IMAGEN ILUSTRATIVA DEL PRODUCTO COTIZADO)  PM:S/N   
</t>
  </si>
  <si>
    <t>P/N</t>
  </si>
  <si>
    <t xml:space="preserve">SE COTIZA BOLSA 1.05 X 2 X 150 MICRONES CON 
CIERRE </t>
  </si>
  <si>
    <t xml:space="preserve">WP , Idem Oferta Base, Pago ANTICIPADO con garantía de 
Seguro de Caución </t>
  </si>
  <si>
    <t xml:space="preserve">Bolsas para cadaveres de polietileno para el transporte de cadáveres 
de 1.05 mts x 2,00 mts de 150 micrones con 
cierre  , Idem Oferta Base, Pago ANTICIPADO con garantía 
de Seguro de Caución </t>
  </si>
  <si>
    <t>https://articulo.mercadolibre.com.ar/MLA-1382555257-bolsa-de-obito-mortuoria-adulto-205x1-metro-_JM#polycard_client=recommendations_vip-v2p&amp;reco_backend=ranker-retrieval-v2p_marketplace&amp;reco_client=vip-v2p&amp;reco_item_pos=1&amp;reco_backend_type=low_level&amp;reco_id=cb788f44-1c18-421c-9764-67bdc665ca4e</t>
  </si>
  <si>
    <t>https://articulo.mercadolibre.com.ar/MLA-853461865-bolsa-de-obito-150-micrones-con-cierre-auto-cadaver-adulto-_JM#position%3D15%26search_layout%3Dstack%26type%3Ditem%26tracking_id%3D1e8680bc-349a-49d4-a36b-5b1a61c814df</t>
  </si>
  <si>
    <t>WP</t>
  </si>
  <si>
    <t>Bolsas para cadaveres de polietileno para el transporte de cadáveres 
de 1.05 mts x 2,00 mts de 150 micrones con 
cierre</t>
  </si>
  <si>
    <t>Renglón: 83, Código: 420020267.1, Descripción: CHALECO REFLECTIVO  Presentación:  UNIDAD</t>
  </si>
  <si>
    <t>Chaleco tipo poncho con ajustes en los costados tela red anaranjado fluorescente con tres bandas color verde de 6cm de ancho por 30 cm de largo y cinta reflectiva de 1 cm de ancho por 30 cm de largo con la inscripción "policía" en anverso y reverso</t>
  </si>
  <si>
    <t>I/A</t>
  </si>
  <si>
    <t xml:space="preserve">SE COTIZA CHALECO REFLECTIVO SIMPLE ANARANJADO O AMARILLO FLUOR SIN 
LOGO O INSCRIPCION SEGUN IMAGEN </t>
  </si>
  <si>
    <t>Renglón: 84, Código: 510030275.6, Descripción: CONO DE SEGURIDAD DISTINTAS MEDIDAS  Presentación:  UNIDAD</t>
  </si>
  <si>
    <t>Cono de seguridad de 75 cm de alto y base de 36 x 36 cm color naranja con bandas reflectivas</t>
  </si>
  <si>
    <t>Gonzalo Martinez Aveni</t>
  </si>
  <si>
    <t>UCU</t>
  </si>
  <si>
    <t>CONO PE BASE GOMA ECONÓMICO 750 MM RÍGIDO Y 2 
BANDAS REFLECTIVAS 10 CM  Caracteristicas del Producto   
 • Cono vial ECONÓMICO con láminas reflectivas visibles en 
la oscuridad.  • Peso: 2.5 kg.  • Altura: 
750 mm.  • Base: 38cm x 38cm.  • 
Ancho de bandas reflectivas: 10 cm.  • Material rígido. 
 • Color: Rojo.</t>
  </si>
  <si>
    <t>https://articulo.mercadolibre.com.ar/MLA-930067121-conobasegomaeconomico75cmrigido2bandareflectivo-_JM?variation=#reco_item_pos=4&amp;reco_backend=ranker-retrieval-v2p_marketplace&amp;reco_backend_type=low_level&amp;reco_client=vip-v2p&amp;reco_id=0e7a3879-6188-46a1-9381-276e85c24d42</t>
  </si>
  <si>
    <t>https://articulo.mercadolibre.com.ar/MLA-1755732840-pack-x-5-cono-vial-econo-estandar-70-75cm-23kg-conoflex-_JM#is_advertising=true&amp;position=11&amp;search_layout=grid&amp;type=pad&amp;tracking_id=39890804-33ed-4ea1-95a4-877e3b3e2cc1&amp;is_advertising=true&amp;ad_domain=VQCATCORE_LST&amp;ad_position=11&amp;ad_click_id=YzFlMWU2N2QtYzc5Yi00YTRkLWI4YmEtMDVkOWUyMmFhODRl</t>
  </si>
  <si>
    <t>no es la misma marca y PX 2 por 5u</t>
  </si>
  <si>
    <t xml:space="preserve">MARCA UCU </t>
  </si>
  <si>
    <t xml:space="preserve">Caracteristicas del Producto    • Cono vial con 
láminas reflectivas visibles en la oscuridad.  • Peso: 2.5 
kg.  • Altura: 750 mm.  • Base: 38cm 
x 38cm.  • Ancho de bandas reflectivas: 10 cm. 
 • Material rígido.  • Color: Rojo.   
</t>
  </si>
  <si>
    <t xml:space="preserve">CONOFLEX </t>
  </si>
  <si>
    <t xml:space="preserve">SE COTIZA CONO SEÑALIZACION VIAL 70CM DE ALTURA FABRICADO EN 
MATERIAL POLIETILENO SEMI RIGIDO COLOR NARANJA VIALCON FILTRO UV PARA 
PROTECCION SOLAR. CONFORMADO POR 2 PIEZAS: CONO Y BASE EL 
DIAMETRO MAYOR DEL CONO ES DE 18CM Y 4CM EN 
SU DIAMETRO MENOR. CON 2/3 BANDAS SEGUN STOCK RELFECTIVAS, CON 
CARACTERISTICAS HIP (HIGHT INTENSITY PRISMATIC) SEGUN  NORMAS IRAM D4956 
</t>
  </si>
  <si>
    <t>CONOFLEX</t>
  </si>
  <si>
    <t>CONO SEÑALIZACION VIAL 75 CM ALTURA-BASE 35X35 CM- FABRICADO EN 
POLIETILENO SEMIRRIGIDO CON FILTRO UV. CONFORMADO EN 1 SOLA PIEZA-POSEE 
2 BANDAS REFLECTIVAS DE 7,5 CM DE ANCHO CON CARACTERISTICAS 
HIP (HIGH INTENISY PRISMATIC)SEGUN NORMAS IRAM-INDUSTRIA ARGENTINA-CONOFLEX</t>
  </si>
  <si>
    <t>Conoflex , Idem Alternativa 3 , Pago ANTICIPADO Garantía  
Seguro Caución</t>
  </si>
  <si>
    <t>Conos de seguridad de 70 cm de alto y base 
de 26 x 26 cm color naranja con bandas reflectivas 
 , Idem Alternativa 3 , Pago ANTICIPADO Garantía  
Seguro Caución</t>
  </si>
  <si>
    <t>Conoflex</t>
  </si>
  <si>
    <t xml:space="preserve">Conos de seguridad de 70 cm de alto y base 
de 26 x 26 cm color naranja con bandas reflectivas 
</t>
  </si>
  <si>
    <t>Conoflex , Idem Oferta base, Pago ANTICIPADO con Garantía de 
Seguro de Caución</t>
  </si>
  <si>
    <t>Conos de seguridad de 75 cm de alto y base 
de 36 x 36 cm color naranja con bandas reflectivas 
 , Idem Oferta base, Pago ANTICIPADO con Garantía de 
Seguro de Caución</t>
  </si>
  <si>
    <t xml:space="preserve">Conos de seguridad de 75 cm de alto y base 
de 36 x 36 cm color naranja con bandas reflectivas 
</t>
  </si>
  <si>
    <t>Renglón: 85, Código: 790030028.26, Descripción: DETERGENTE LIQUIDO  Presentación:  UNIDAD</t>
  </si>
  <si>
    <t>Detergente liquido envase por 750 cc/ml</t>
  </si>
  <si>
    <t>SEDILE</t>
  </si>
  <si>
    <t>Detergente liquido envase por 750 cc/ml  PRESENTACION: BULTO X 
16 UNIDADES  MARCA:SEDILE  ORIGEN:ARGENTINA  ENTREGA:INMEDIATA  FORMA 
DE PAGO: PAGO ANTICIPADO</t>
  </si>
  <si>
    <t>https://cristianarcedistribuciones.com.ar/producto/detergente-sedile-marina-x-750ml/</t>
  </si>
  <si>
    <t>https://manoloalmacen.com.ar/producto/detergente-sedile-colageno-750ml/</t>
  </si>
  <si>
    <t>Detergente liquido envase por 750 cc/ml  PRESENTACION: BULTO X 
16 UNIDADES  MARCA:SEDILE  ORIGEN:ARGENTINA  ENTREGA:INMEDIATA  FORMA 
DE PAGO: 30 DIAS</t>
  </si>
  <si>
    <t>MARCA COLOSO</t>
  </si>
  <si>
    <t>Sedilé</t>
  </si>
  <si>
    <t xml:space="preserve">Detergente liquido envase por 750 cc/ml     
</t>
  </si>
  <si>
    <t>ALA</t>
  </si>
  <si>
    <t>SE COTIZA MARCA ALA / I-A</t>
  </si>
  <si>
    <t xml:space="preserve">MK, Idem Oferta Base, Pago ANTICIPADO con Garantia Seguro Caución 
</t>
  </si>
  <si>
    <t>Detergente liquido envase por 750 cc/ml   Idem Oferta 
Base, Pago ANTICIPADO con Garantia Seguro Caución</t>
  </si>
  <si>
    <t>GIGANTE</t>
  </si>
  <si>
    <t>DETERGENTE LAVAVAJILLAS GIGANTE FRAGANCIAS VS X 750 ML</t>
  </si>
  <si>
    <t>MK</t>
  </si>
  <si>
    <t>Renglón: 86, Código: 790030114.12, Descripción: DESODORANTE LIQUIDO PARA PISO  Presentación:  UNIDAD</t>
  </si>
  <si>
    <t>Desodorante para piso - Presentación: 1 LITRO</t>
  </si>
  <si>
    <t xml:space="preserve">4 ESTRELLAS AROMEL </t>
  </si>
  <si>
    <t xml:space="preserve">DESODORANTE LIQUIDO PARA PISO FRAGANCIAS VARIAS. SE COTIZA POR LITRO 
Y SE ENTREGA EN BIDONES DE 5 LITROS.   
 </t>
  </si>
  <si>
    <t xml:space="preserve">Desodorante para piso - Presentación: 1 LITRO    
</t>
  </si>
  <si>
    <t>Desodorante para piso - Presentación: 1 LITRO  PRESENTACION: BULTO 
X 15 UNIDADES  MARCA:SEDILE  ORIGEN:ARGENTINA  ENTREGA:INMEDIATA  
FORMA DE PAGO: PAGO ANTICIPADO</t>
  </si>
  <si>
    <t>https://todobaratosrl.mitiendanube.com/productos/desodorante-de-piso-sedile/</t>
  </si>
  <si>
    <t>https://www.limpapel.com.ar/product/desod-bact-oriente-x-1l/</t>
  </si>
  <si>
    <t>MARCA CLORIN</t>
  </si>
  <si>
    <t>DESODORANTE PARA PISOS FRAGANCIAS VARIAS. SE COTIZA ENVASE ORIGINAL DE 
900 CC</t>
  </si>
  <si>
    <t>Desodorante para piso - Presentación: 1 LITRO  PRESENTACION: BULTO 
X 15 UNIDADES  MARCA:SEDILE  ORIGEN:ARGENTINA  ENTREGA:INMEDIATA  
FORMA DE PAGO: 30 DIAS</t>
  </si>
  <si>
    <t>Thames , Idem Oferta base, Pago ANTICIPADO con Garantía de 
Seguro de Caución</t>
  </si>
  <si>
    <t>Desodorante liquido por 1 litro/ SE COTIZA POR 900ML  
 , Idem Oferta base, Pago ANTICIPADO con Garantía de 
Seguro de Caución</t>
  </si>
  <si>
    <t>POETT</t>
  </si>
  <si>
    <t xml:space="preserve">Desodorante para piso - Presentación: 1 LITRO SE COTIZA MARCA 
POETT / GLADE     </t>
  </si>
  <si>
    <t>Thames</t>
  </si>
  <si>
    <t xml:space="preserve">Desodorante liquido POR 900ML </t>
  </si>
  <si>
    <t>Renglón: 87, Código: 032010023.1, Descripción: GUANTES DE NITRILO CHICO  Presentación:  CAJA X 100  Solicitado:  CAJA</t>
  </si>
  <si>
    <t>Para examen sin polvo</t>
  </si>
  <si>
    <t>Seiseme SA</t>
  </si>
  <si>
    <t>CORONET</t>
  </si>
  <si>
    <t xml:space="preserve">PM 236-80 GUANTE EXAMEN CORONET S (NITRILO - NEGRO) CAJA 
X 100 UN  </t>
  </si>
  <si>
    <t>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t>
  </si>
  <si>
    <t>https://www.farmaciasbelen.com.ar/shop/product/coronet-guantes-para-examinacion-de-nitrilo-negro-x-100-u-WS2233967</t>
  </si>
  <si>
    <t>CARLOS ALBERTO BASTIAS BASTIAS</t>
  </si>
  <si>
    <t>SUPLIMED</t>
  </si>
  <si>
    <t xml:space="preserve">GUANTES DE NITRILO CHICO  PM ANMAT: 2123-60   
</t>
  </si>
  <si>
    <t>CURE GUARD</t>
  </si>
  <si>
    <t xml:space="preserve">GUANTE NITRILO DESCARTABLE CHICO S/POLVO X  100 UN  
(SE ADJUNTA IMAGEN ILUSTRATIVA DEL PRODUCTO COTIZADO)   PM: 
215-60  </t>
  </si>
  <si>
    <t>DEPASCALE</t>
  </si>
  <si>
    <t xml:space="preserve">Caracteristicas del Producto LIVIANO    • Producto certificado: 
Norma EN 420, EN 420 A1, EN 374-1, AQL 1,5. 
 • Autorizado por ANMAT.    • Solo 
para riesgos mínimos contra:  Acción mecánica cuyos riesgos sean 
aritificiales;  Productos de limpieza de acción débil y efectos 
fácilmente reversibles.    • No estéril y sin 
polvo.  • No contiene látex natural.  • Forma 
ambidiestra.  • Borde de puño enrollado.  • Alta 
sensibilidad táctil y desteridad.  • Dedos texturizados para mayo 
</t>
  </si>
  <si>
    <t>MARCA NP</t>
  </si>
  <si>
    <t xml:space="preserve">GUANTES DE NITRILO CHICO Presentación: CAJA X 100 Solicitado: CAJA 
 DISEÑO - CARACTERÍSTICAS  Alta resistencia a la elongación 
 Solución alternativa para alérgicos al látex natural  Ambidiestro, 
puño enrollado  Palma y/o dedos texturizados para mejor agarre 
</t>
  </si>
  <si>
    <t>MAKERSOLUTIONS S.A.</t>
  </si>
  <si>
    <t>EUROMIX</t>
  </si>
  <si>
    <t>GUANTES DE NITRILO CHICO Presentación: CAJA X 100 Solicitado: CAJA. 
TALLE S. CERT PM: 1440-54</t>
  </si>
  <si>
    <t>EXSA SRL</t>
  </si>
  <si>
    <t>MEDLINE</t>
  </si>
  <si>
    <t>MEDLINE   MG100S   GLOVE, EXSAM, NITRILE, MG 
ES, 100, S</t>
  </si>
  <si>
    <t>Caracteristicas del Producto REFORZADO    Producto certificado: Norma 
EN 420, EN 420-A1, EN 374-1.  • Autorizado por 
ANMAT.    • Solo para riesgos mínimos contra: 
 Acción mecánica cuyos riesgos sean aritificiales;  Productos de 
limpieza de acción débil y efectos fácilmente reversibles.   
 • No estéril y sin polvo.  • No 
contiene látex natural.  • Forma ambidiestra.  • Gramaje: 
70.7 g/m2.  • Calidad premium.  • Borde de 
puño enrollado.  • Alta sensibilidad táctil y desteridad.  
• Dedos texturizados para mayor agarre.</t>
  </si>
  <si>
    <t>MARCAS VARIAS (SEGÚN STOCK)</t>
  </si>
  <si>
    <t>GUANTE DE NITRILO CHICO SIN POLVO. CAJA X 100.</t>
  </si>
  <si>
    <t xml:space="preserve">I A </t>
  </si>
  <si>
    <t xml:space="preserve">GUANTE DE NITRILO CHICO CAJA POR 100 UNIDADES </t>
  </si>
  <si>
    <t>MEDIGLOVE</t>
  </si>
  <si>
    <t xml:space="preserve">SE COTIZA GUANTES DE NITRILO CHICO Presentación: CAJA X 100 
Solicitado: CAJA    </t>
  </si>
  <si>
    <t>Depascale , Idem Oferta base, Pago ANTICIPADO con Garantía de 
Seguro de Caución</t>
  </si>
  <si>
    <t>Guantes de nitrilo x caja de 100 chico Para examen 
sin polvo  , Idem Oferta base, Pago ANTICIPADO con 
Garantía de Seguro de Caución</t>
  </si>
  <si>
    <t>Depascale</t>
  </si>
  <si>
    <t>Guantes de nitrilo x caja de 100 chico Para examen 
sin polvo</t>
  </si>
  <si>
    <t>Alumax</t>
  </si>
  <si>
    <t xml:space="preserve">GUANTES DE NITRILO CHICO Presentación: CAJA X 100 Solicitado: CAJA. 
Para examen sin polvo       
 </t>
  </si>
  <si>
    <t>Renglón: 88, Código: 032010023.2, Descripción: GUANTES DE NITRILO MEDIANO  Presentación:  CAJA X 100  Solicitado:  CAJA</t>
  </si>
  <si>
    <t xml:space="preserve">PM 236-80 GUANTE EXAMEN CORONET M (NITRILO - VIOLETA) CAJA 
X 100 UN  </t>
  </si>
  <si>
    <t>https://articulo.mercadolibre.com.ar/MLA-1155455056-guantes-de-nitrilo-color-negro-x-100-talle-m-_JM#polycard_client=recommendations_pdp-pads-up&amp;reco_backend=recos-merge-experimental-pdp-up-b_marketplace&amp;reco_client=pdp-pads-up&amp;reco_item_pos=4&amp;reco_backend_type=low_level&amp;reco_id=7fbdd3fa-d2d4-4d0f-aebc-50759cefb3e7&amp;is_advertising=true&amp;ad_domain=PDPDESKTOP_UP&amp;ad_position=5&amp;ad_click_id=ODUyMzFkZmMtNDdjNC00MzFhLThlZWUtZGUwYTVmOGI3MWRh</t>
  </si>
  <si>
    <t xml:space="preserve">GUANTES DE NITRILO MEDIANO  PM ANMAT: 2123-60   
</t>
  </si>
  <si>
    <t xml:space="preserve">GUANTE NITRILO DESCARTABLE MEDIANO S/POLVO X  100 UN  
(SE ADJUNTA IMAGEN ILUSTRATIVA DEL PRODUCTO COTIZADO)   PM: 
215-60  </t>
  </si>
  <si>
    <t xml:space="preserve">GUANTES DE NITRILO MEDIANO Presentación: CAJA X 100 Solicitado: CAJA 
 DISEÑO - CARACTERÍSTICAS  Alta resistencia a la elongación 
 Solución alternativa para alérgicos al látex natural  Ambidiestro, 
puño enrollado  Palma y/o dedos texturizados para mejor agarre 
</t>
  </si>
  <si>
    <t>GUANTES DE NITRILO MEDIANO Presentación: CAJA X 100 Solicitado: CAJA. 
TALLE M. CERT PM: 1440-54</t>
  </si>
  <si>
    <t xml:space="preserve">MG100M   GLOVE, EXSAM, NITRILE, MG ES, 100, M 
</t>
  </si>
  <si>
    <t>GUANTE DE NITRILO MEDIANO SIN POLVO. CAJA X 100.</t>
  </si>
  <si>
    <t xml:space="preserve">GUANTES DE NITRILO MEDIANO CAJA POR 100 UNIDADES </t>
  </si>
  <si>
    <t xml:space="preserve">GUANTES DE NITRILO MEDIANO Presentación: CAJA X 100 Solicitado: CAJA 
   </t>
  </si>
  <si>
    <t>depascale , Idem Oferta base, Pago ANTICIPADO con Garantía de 
Seguro de Caución</t>
  </si>
  <si>
    <t>Guantes de nitrilo x caja de 100 mediano Para examen 
sin polvo  , Idem Oferta base, Pago ANTICIPADO con 
Garantía de Seguro de Caución</t>
  </si>
  <si>
    <t>Guantes de nitrilo x caja de 100 mediano Para examen 
sin polvo</t>
  </si>
  <si>
    <t xml:space="preserve">GUANTES DE NITRILO MEDIANO Presentación: CAJA X 100 Solicitado: CAJA. 
Para examen sin polvo       
 </t>
  </si>
  <si>
    <t>Renglón: 89, Código: 032010023.3, Descripción: GUANTES DE NITRILO GRANDE  Presentación:  CAJA X 100  Solicitado:  CAJA</t>
  </si>
  <si>
    <t xml:space="preserve">PM 236-80 GUANTE EXAMEN CORONET L (NITRILO - VIOLETA) CAJA 
X 100 UN  </t>
  </si>
  <si>
    <t>https://www.xn--deuas-qta.com.ar/guantes-de-latex-xl-x100u?gad_source=1&amp;gclid=CjwKCAjwlbu2BhA3EiwA3yXyuwBspRckCYUbiGlmeqdp6f3Z4UUnP9CrYe3YGL1QG7Mh-0rzqM1hgRoCvg0QAvD_BwE</t>
  </si>
  <si>
    <t>GUANTES DE NITRILO GRANDE  PM ANMAT: 2123-60</t>
  </si>
  <si>
    <t xml:space="preserve">GUANTE NITRILO DESCARTABLE GRANDE S/POLVO X  100 UN  
(SE ADJUNTA IMAGEN ILUSTRATIVA DEL PRODUCTO COTIZADO)   PM: 
215-60  </t>
  </si>
  <si>
    <t>GUANTES DE NITRILO GRANDE Presentación: CAJA X 100 Solicitado: CAJA 
   DISEÑO - CARACTERÍSTICAS  Alta resistencia a 
la elongación  Solución alternativa para alérgicos al látex natural 
 Ambidiestro, puño enrollado  Palma y/o dedos texturizados para 
mejor agarre</t>
  </si>
  <si>
    <t>GUANTES DE NITRILO GRANDE Presentación: CAJA X 100 Solicitado: CAJA. 
TALLE L. CERT PM: 1440-54</t>
  </si>
  <si>
    <t xml:space="preserve">MG100L   GLOVE, EXSAM, NITRILE, MG ES, 100, L 
</t>
  </si>
  <si>
    <t>GUANTE DE NITRILO GRANDE SIN POLVO. CAJA X 100.</t>
  </si>
  <si>
    <t>GUANTES DE NITRILO GRANDE CAJA POR 100 UNIDADES</t>
  </si>
  <si>
    <t xml:space="preserve">GUANTES DE NITRILO GRANDE Presentación: CAJA X 100 Solicitado: CAJA 
   </t>
  </si>
  <si>
    <t>Guantes de nitrilo x caja de 100 grandes Para examen 
sin polvo  , Idem Oferta base, Pago ANTICIPADO con 
Garantía de Seguro de Caución</t>
  </si>
  <si>
    <t>Guantes de nitrilo x caja de 100 grandes Para examen 
sin polvo</t>
  </si>
  <si>
    <t xml:space="preserve">GUANTES DE NITRILO GRANDE Presentación: CAJA X 100 Solicitado: CAJA. 
Para examen sin polvo       
 </t>
  </si>
  <si>
    <t>Renglón: 90, Código: 790030039.2, Descripción: JABON DE LAVAR EN PAN  Presentación:  UNIDAD</t>
  </si>
  <si>
    <t>Jabón en pan - Presentación 150 gr. o Superior</t>
  </si>
  <si>
    <t>ASTRO</t>
  </si>
  <si>
    <t>JABON DE LAVAR EN PAN BLANCO X 150 GRS</t>
  </si>
  <si>
    <t>https://maxiconsumo.com/sucursal_capital/jabon-en-pan-gran-federal-ropa-delicada-150-gr-13934.html</t>
  </si>
  <si>
    <t>https://www.modomarket.com/jabon-zorro-frescura-floral-x-150-g/p</t>
  </si>
  <si>
    <t>Jabón en pan - Presentación 150 gr. o Superior  
PRESENTACION: BULTO X 56 UNIDADES  MARCA:SEDILE  ORIGEN:ARGENTINA  
ENTREGA:INMEDIATA  FORMA DE PAGO: PAGO ANTICIPADO</t>
  </si>
  <si>
    <t>Signo , Idem Oferta base, Pago ANTICIPADO con Garantía de 
Seguro de Caución</t>
  </si>
  <si>
    <t>Jabon de lavar panes - Presentación 150 gr. o Superior/ 
SE COTIZA 150 GRAMOS  , Idem Oferta base, Pago 
ANTICIPADO con Garantía de Seguro de Caución</t>
  </si>
  <si>
    <t>MARCA SIGNO</t>
  </si>
  <si>
    <t>JABON DE LAVAR EN PAN BLANCO X 200 GRS</t>
  </si>
  <si>
    <t>Jabón en pan - Presentación 150 gr.   PRESENTACION: 
BULTO X 56 UNIDADES  MARCA:SEDILE  ORIGEN:ARGENTINA  ENTREGA:INMEDIATA 
 FORMA DE PAGO: 30 DIAS</t>
  </si>
  <si>
    <t xml:space="preserve">ARGENTINO </t>
  </si>
  <si>
    <t xml:space="preserve">JABON BLANCO EN PAN  POR  200GRA   
</t>
  </si>
  <si>
    <t>JABON DE LAVAR EN PAN BLANCO X 200 GRS.</t>
  </si>
  <si>
    <t>Signo</t>
  </si>
  <si>
    <t>Jabon de lavar panes - Presentación 150 gr. o Superior/ 
SE COTIZA 150 GRAMOS</t>
  </si>
  <si>
    <t>ARGENTINO</t>
  </si>
  <si>
    <t>JABON EN PAN ARGENTINO X 150 GR</t>
  </si>
  <si>
    <t>FEDERAL</t>
  </si>
  <si>
    <t xml:space="preserve">SE COTIZA JABON PARA LAVAR EN PAN BLANCO </t>
  </si>
  <si>
    <t>Renglón: 91, Código: 790030031.21, Descripción: LAVANDINA  Presentación:  UNIDAD</t>
  </si>
  <si>
    <t>Lavandina al 55%</t>
  </si>
  <si>
    <t>4 ESTRELLAS ARCLOR</t>
  </si>
  <si>
    <t xml:space="preserve">Lavandina al 55 g/l. Se cotiza por litro y se 
entrega ern bidones de 5 litros     
</t>
  </si>
  <si>
    <t>https://maxiconsumo.com/sucursal_capital/lavandina-esencial-1-lt-11539.html</t>
  </si>
  <si>
    <t>https://www.modomarket.com/lavandina-clorin-x-1-lt/p</t>
  </si>
  <si>
    <t xml:space="preserve">LAVANDINA CONCENTRADA 55 G/L    </t>
  </si>
  <si>
    <t xml:space="preserve">CLORIN </t>
  </si>
  <si>
    <t xml:space="preserve">LAVANDINA  CLORIN  EN ENVASE  POR  1 
LITRO  </t>
  </si>
  <si>
    <t>MARCA LIMPIALIN</t>
  </si>
  <si>
    <t>LAVANDINA CONCENTRADA 55G/L X LT</t>
  </si>
  <si>
    <t>Lavandina al 55%-1 LITRO  PRESENTACION: BULTO X 12 UNIDADES 
 MARCA:SEDILE  ORIGEN:ARGENTINA  ENTREGA:INMEDIATA  FORMA DE PAGO: 
PAGO ANTICIPADO</t>
  </si>
  <si>
    <t>Lavandina al 55%-1 LITRO  PRESENTACION: BULTO X 12 UNIDADES 
 MARCA:SEDILE  ORIGEN:ARGENTINA  ENTREGA:INMEDIATA  FORMA DE PAGO: 
30 DIAS</t>
  </si>
  <si>
    <t>Limpialim , Idem Oferta base, Pago ANTICIPADO con Garantía de 
Seguro de Caución</t>
  </si>
  <si>
    <t>lavandinas Lavandina al 55% / SE COTIZA POR LITRO  
 , Idem Oferta base, Pago ANTICIPADO con Garantía de 
Seguro de Caución</t>
  </si>
  <si>
    <t xml:space="preserve">Lavandina al 55%    </t>
  </si>
  <si>
    <t>Limpialim</t>
  </si>
  <si>
    <t xml:space="preserve">lavandinas Lavandina al 55% / SE COTIZA POR LITRO  
</t>
  </si>
  <si>
    <t>Renglón: 92, Código: 870010031.1, Descripción: LINO  Presentación:  X KG  Solicitado:  KG</t>
  </si>
  <si>
    <t>La presentación debe ser en bolsas (no a granel) de semillas enteras de lino</t>
  </si>
  <si>
    <t xml:space="preserve">LINO FORRAJERO COLOR MARRON ENBOLSADO X 25 KG </t>
  </si>
  <si>
    <t>https://articulo.mercadolibre.com.ar/MLA-787874648-semillas-de-lino-x-25-kilos-ventas-x-mayor-y-menor-_JM?matt_tool=38087446&amp;utm_source=google_shopping&amp;utm_medium=organic</t>
  </si>
  <si>
    <t>https://articulo.mercadolibre.com.ar/MLA-641991542-lino-semillas-x-mayor-x-25kg-mercadoenvio-_JM?matt_tool=38087446&amp;utm_source=google_shopping&amp;utm_medium=organic</t>
  </si>
  <si>
    <t>https://newgarden.com.ar/semilla-de-lino-organico-x-1-kg.html?gclid=CjwKCAjwq4imBhBQEiwA9Nx1Bk8aGw-dmjV2RwsSVtc59mWARJx4Uv26dUuKrf16jPPOeCafL2aOZhoCuH8QAvD_BwE</t>
  </si>
  <si>
    <t>E/B</t>
  </si>
  <si>
    <t xml:space="preserve">SE COTIZA LINO en bolsas (no a granel) de semillas 
enteras de lino    </t>
  </si>
  <si>
    <t xml:space="preserve">Lino x kilo La presentación debe ser en bolsas (no 
a granel) de semillas enteras de lino  , Idem 
Oferta base, Pago ANTICIPADO con Garantía de Seguro de Caución 
</t>
  </si>
  <si>
    <t>Lino x kilo La presentación debe ser en bolsas (no 
a granel) de semillas enteras de lino</t>
  </si>
  <si>
    <t>LINO SEMILLA ENTERA EN BOLSA</t>
  </si>
  <si>
    <t>Renglón: 93, Código: 870010109.3, Descripción: MAIZ TRITURADO  Presentación:  KG</t>
  </si>
  <si>
    <t>La presentación debe ser en bolsas (no a granel), no debe ser partido, ni entero, debe ser triturado a fin que facilite la digestión del equino</t>
  </si>
  <si>
    <t>SE COTIZA BOLSA MAIZ TRITURADO</t>
  </si>
  <si>
    <t>https://articulo.mercadolibre.com.ar/MLA-904982470-maiz-partido-x-10-kg-caba-_JM#position%3D43%26search_layout%3Dstack%26type%3Ditem%26tracking_id%3De9d0ae9b-7661-4c31-95c3-089b6c8ae9f9</t>
  </si>
  <si>
    <t>https://petshopmdq.com/productos/alimentos/animales-granja/maiz-quebrado-molido-x-25kg/</t>
  </si>
  <si>
    <t>https://articulo.mercadolibre.com.ar/MLA-1369872937-maiz-quebrado-partido-grueso-x-24-kg-mercado-envio-_JM?matt_tool=38087446&amp;utm_source=google_shopping&amp;utm_medium=organic</t>
  </si>
  <si>
    <t>MAIZ TRITURADO EN BOLSA</t>
  </si>
  <si>
    <t>Bolsa x 30 Kg</t>
  </si>
  <si>
    <t>Maiz triturado por kilo La presentación debe ser en bolsas 
(no a granel), no debe ser partido, ni entero, debe 
ser triturado a fin que facilite la digestión del equino 
 , Idem Oferta base, Pago ANTICIPADO con Garantía de 
Seguro de Caución</t>
  </si>
  <si>
    <t xml:space="preserve">Maiz triturado por kilo La presentación debe ser en bolsas 
(no a granel), no debe ser partido, ni entero, debe 
ser triturado a fin que facilite la digestión del equino 
</t>
  </si>
  <si>
    <t>Renglón: 94, Código: 840030133.1, Descripción: MAMELUCO  Presentación:  UNIDAD</t>
  </si>
  <si>
    <t>Mameluco Impermeable tipo TYVEK -o similar- (talle S al 3XL)</t>
  </si>
  <si>
    <t>lasante</t>
  </si>
  <si>
    <t xml:space="preserve">Mameluco Impermeable tipo TYVEK -o similar- (talle S al 3XL) 
   </t>
  </si>
  <si>
    <t>https://articulo.mercadolibre.com.ar/MLA-762276777-mameluco-overol-laminado-descartable-tipo-tyvek-l-al-xxxl-_JM#reco_item_pos=1&amp;reco_backend=recomm-platform_ranker_v2p&amp;reco_backend_type=low_level&amp;reco_client=vpp-v2p-pom&amp;reco_id=dad9fb14-a5fd-43ca-a54a-8eaa6d31938d</t>
  </si>
  <si>
    <t>https://articulo.mercadolibre.com.ar/MLA-866498181-mameluco-overol-respirable-laminado-tipo-tyvek-l-xl-xxl-_JM?matt_tool=92724942&amp;matt_word=&amp;matt_source=google&amp;matt_campaign_id=14508409196&amp;matt_ad_group_id=162589498972&amp;matt_match_type=&amp;matt_network=g&amp;matt_device=c&amp;matt_creative=686475006472&amp;matt_keyword=&amp;matt_ad_position=&amp;matt_ad_type=pla&amp;matt_merchant_id=249943341&amp;matt_product_id=MLA866498181-59396495510&amp;matt_product_partition_id=2267652701910&amp;matt_target_id=aud-1925157273100:pla-2267652701910&amp;cq_src=google_ads&amp;cq_cmp=14508409196&amp;cq_net=g&amp;cq_plt=gp&amp;cq_med=pla&amp;gad_source=1&amp;gclid=CjwKCAjwnK60BhA9EiwAmpHZwyRYJnGmJ6-4ikg2u2hMhaCjEO-U_swzaS2AEPLMuam66EOEjGUuExoCdzwQAvD_BwE</t>
  </si>
  <si>
    <t>https://articulo.mercadolibre.com.ar/MLA-715260679-mameluco-laminado-descartable-eagle-oferta-_JM?matt_tool=56378901&amp;matt_word=&amp;matt_source=google&amp;matt_campaign_id=19547789262&amp;matt_ad_group_id=150345297052&amp;matt_match_type=&amp;matt_network=g&amp;matt_device=c&amp;matt_creative=644689274618&amp;matt_keyword=&amp;matt_ad_position=&amp;matt_ad_type=pla&amp;matt_merchant_id=114686590&amp;matt_product_id=MLA715260679-27638294124&amp;matt_product_partition_id=2267652701710&amp;matt_target_id=aud-1925157273100:pla-2267652701710&amp;cq_src=google_ads&amp;cq_cmp=19547789262&amp;cq_net=g&amp;cq_plt=gp&amp;cq_med=pla&amp;gad_source=1&amp;gclid=CjwKCAjwnK60BhA9EiwAmpHZwySHvIpBW3DPeIAOt4TJnZx7dysEmvLzILu3eopOYWBgja4dWsaLWBoC5pkQAvD_BwE</t>
  </si>
  <si>
    <t>MIXTEL</t>
  </si>
  <si>
    <t xml:space="preserve">MAMELUCO LAMINADO TYVEK RESPIRABLE   (SE ENTREGAN EN TALLES 
SEGUN NECESIDAD Y REQUERIMIENTO )  PM: 2194-2  (SE 
ADJUNTA IMAGENES ILUSTRATIVAS DEL PRODUCTO COTIZADO)  </t>
  </si>
  <si>
    <t>DE PASCALE</t>
  </si>
  <si>
    <t>Producto certificado: Normas EN ISO 13982-1 + A1, EN 13034 
+ A1, EN 14126 + AC, EN 1073-2, EN 1149-5. 
   Producto autorizado por ANMAT PM 2705-4  
  1. Mameluco descartable de tela no tejida (TNT). 
 2. Esta línea económica presenta un gramaje de 45 
g/m2.  3. Es una excelente barrera contra el polvo 
y partículas.  4. Alta hidrofobicidad superficial a sustancias de 
baja corrosividad.  5. Tela flexible y respirable por su 
microporosidad.  6. Diseño estándar para uso unisex.  7. 
Producto de uso no quirúrgico.</t>
  </si>
  <si>
    <t xml:space="preserve">Producto certificado: Normas EN ISO 13982-1 +A1, EN 13034 + 
A1, EN 14126 + AC, EN 1073-2, EN 1149-5.  
  Producto autorizado por ANMAT PM 2705-4   
 1. Mameluco descartable de tela no tejida (TNT).  
2. Esta línea premium presenta un gramaje de 63 g/m2. 
 3. Es una excelente barrera contra el polvo y 
partículas.  4. Alta hidrofobicidad superficial a sustancias de baja 
corrosividad.  5. Tela flexible y respirable por su microporosidad. 
 6. Diseño estándar para uso unisex.  7. Producto 
de uso no quirúrgico.  </t>
  </si>
  <si>
    <t>TYVET</t>
  </si>
  <si>
    <t>DUPONT TYVEK</t>
  </si>
  <si>
    <t xml:space="preserve">MAMELUCO DESCARTABLE COLOR BLANCO DUPONT TYVEK </t>
  </si>
  <si>
    <t>TYVEK, Idem Oferta base, Pago ANTICIPADO con Garantía de Seguro 
de Caución</t>
  </si>
  <si>
    <t>Mamelucos Impermeable tipo TYVEK -o similar- (talle S al 3XL) 
 , Idem Oferta base, Pago ANTICIPADO con Garantía de 
Seguro de Caución</t>
  </si>
  <si>
    <t>TYVEK</t>
  </si>
  <si>
    <t xml:space="preserve">Mamelucos Impermeable tipo TYVEK -o similar- (talle S al 3XL) 
</t>
  </si>
  <si>
    <t>Renglón: 95, Código: 850010081.1, Descripción: PAPEL HIGIENICO  Presentación:  PAQUETE 4 U  Solicitado:  PAQUETE</t>
  </si>
  <si>
    <t>Papel Higiénico - Paquete x 4 unidades x 30 mts - o superior</t>
  </si>
  <si>
    <t>MARCA SAN MARINO</t>
  </si>
  <si>
    <t xml:space="preserve">PAPEL HIGIENICO PAQUETE 4 X 30 MTS </t>
  </si>
  <si>
    <t>https://www.masonline.com.ar/papel-higienico-hoja-simple-acuenta-4x30-mts/p</t>
  </si>
  <si>
    <t>https://www.carrefour.com.ar/papel-higienico-hoja-simple-carrefour-4-x-30-m/p?idsku=9109</t>
  </si>
  <si>
    <t>https://diaonline.supermercadosdia.com.ar/papel-higienico-simple-hoja-bio-30-mts-suapel-4-ud-47867/p?idsku=47867</t>
  </si>
  <si>
    <t>Higienol</t>
  </si>
  <si>
    <t xml:space="preserve">Papel Higiénico blanco primera calidad- Paquete x 4 unidades x 
30 mts     </t>
  </si>
  <si>
    <t>Campanita , Idem Oferta base, Pago ANTICIPADO con Garantía de 
Seguro de Caución</t>
  </si>
  <si>
    <t>Papale higiénico Paquete x 4 unidades x 30 mts - 
o superior  , Idem Oferta base, Pago ANTICIPADO con 
Garantía de Seguro de Caución</t>
  </si>
  <si>
    <t xml:space="preserve">ESENCIAL </t>
  </si>
  <si>
    <t>PAPEL HIGIENICO 4 ROLLOS X 30 MT. ESENCIAL</t>
  </si>
  <si>
    <t>CARTABELLA</t>
  </si>
  <si>
    <t xml:space="preserve">PAPEL HIGIENICO Presentación: PAQUETE 4 U Solicitado: PAQUETE X 30MT 
SE COTIZA MARCA CARTABELLA / FELPITA     
</t>
  </si>
  <si>
    <t>Campanita</t>
  </si>
  <si>
    <t>Papale higiénico Paquete x 4 unidades x 30 mts - 
o superior</t>
  </si>
  <si>
    <t>Renglón: 96, Código: 870010015.5, Descripción: PASTO ALFALFA (HENO DE ALFALFA) P/MINISTERIO DE SEGURIDAD  Presentación:  X KG</t>
  </si>
  <si>
    <t>La presentación debe ser en fardo (no rollo), y no debe poseer otras hierbas tales como cardo ruso, o clavelillo las cuales son tóxicas para los equinos</t>
  </si>
  <si>
    <t xml:space="preserve">Presentacion Fardo </t>
  </si>
  <si>
    <t>https://articulo.mercadolibre.com.ar/MLA-814168716-fardos-de-alfalfa-en-caba-_JM?matt_tool=38087446&amp;utm_source=google_shopping&amp;utm_medium=organic</t>
  </si>
  <si>
    <t>Aldo Desiderio Coria</t>
  </si>
  <si>
    <t>ALDO CORIA</t>
  </si>
  <si>
    <t>DE PRIMERA CALIDAD. CONFORME A LO SOLICITADO EN PLIEGO.</t>
  </si>
  <si>
    <t>MICHELOTH</t>
  </si>
  <si>
    <t xml:space="preserve">SE COTIZA PASTO ALFALFA X KG (EL FARDO VIENE POR 
22kG = $14520 X FARDO)    </t>
  </si>
  <si>
    <t>Renglón: 97, Código: 890140007.17, Descripción: RACION PREPARADA DETENIDOS MINISTERIO DE SEGURIDAD  Presentación:  UNIDAD</t>
  </si>
  <si>
    <t>Características según Anexo Pliego de Condiciones Técnicas que integra el presente pliego</t>
  </si>
  <si>
    <t>PRODUCTOS ALIMENTICIOS SRL</t>
  </si>
  <si>
    <t>PROAL</t>
  </si>
  <si>
    <t>Segun Pliego de Condicinoes Particulares.  Se presupuesta el total 
solicitado para cubrir un año de servicio pero no se 
podra comprar mas de 12.000 por mes ya que el 
valor presupuestado corresponde al primer mes, luego se afectara a 
una renogociacion contractual.</t>
  </si>
  <si>
    <t>LA CRIOLLA</t>
  </si>
  <si>
    <t xml:space="preserve">LA CRIOLLA </t>
  </si>
  <si>
    <t>SEGUN PLIEGO DE ESPECIFICACIONES PARTICULARES , LAS RACIONES SE ENTREGARAN 
EN CONTENEDORES ISOTERMICOS PROPIOS MARCA HUARPE. ESTA OFERTA ALTERNATIVA ES 
DE LA MISMA CALIDAD QUE LA OFERTA BASE SOLAMENTE LA 
OFERTA ALTERNATIVA SE PRESENTA POR LOS PAGOS A 7 DIAS 
DE PRESENTAR FACTURA</t>
  </si>
  <si>
    <t>SEGUN PLEIGO DE CONDICIONES PARTICULARES, Y SE ENTREGARAN EN CONTENEDORES 
ISOTERMICOS MARCA HUARPE ( NO TERGOPOL) Y TAMBIEN SE OFRECE 
RACIONAMIENTO  COMIDA VEGETARIANA Y SIN TACC PARA CELIACOS.</t>
  </si>
  <si>
    <t>DIMARIA S.A</t>
  </si>
  <si>
    <t xml:space="preserve">Dimaria SA </t>
  </si>
  <si>
    <t>En un todo de acuerdo con los pliegos.-</t>
  </si>
  <si>
    <t>https://www.lenovo.com/ar/es/p/notebooks/thinkpad/thinkpad-e/lenovo-thinkpad-e16-gen-2-16-inch-amd/21m60008ar?cid=ar:sem:pmax|se|google|pmax+amd|Grupo+de+anuncios||es_AR21M60008AR|21049890400|||pmax|mixed|com&amp;gad_source=1&amp;gclid=Cj0KCQiA3sq6BhD2ARIsAJ8MRwWQ1GDZtf7mVd1XYEO5vkb3TqmejtZlOr7PMngxQhSkc-KoSXN0IM4aAi65EALw_wcB</t>
  </si>
  <si>
    <t>https://www.fravega.com/p/notebook-hp-amd-ryzen-7-15-6-16gb-512gb-ssd-15-eh3006la-364593/?utm_content=fravega_hp&amp;utm_source=google&amp;utm_medium=cpc&amp;utm_campaign=Fravega_AR_BRA_PS_CPS_Laptops_Desktops_Local_AMD_Google_All_PLA_ROAS&amp;jumpid=fravega_ar_ps_amd_high-end_AB&amp;gad_source=1&amp;gclid=Cj0KCQiA3sq6BhD2ARIsAJ8MRwXU9blmIhuyubAOMKpIHslhlvy1tCA138R_TRImvPNFkxYikW7oCnkaAgfwEALw_wcB</t>
  </si>
  <si>
    <t>https://www.necxus.com.ar/productos/19897/Monitor-LG-19-Pulgadas-LED-1366-x-769-HD?_gl=1*j3zgro*_up*MQ..*_gs*NA..&amp;gclid=CjwKCAjw8rW2BhAgEiwAoRO5rCQoQvK9oB3qWOE4XEz6y4e53j77nSw981kAlPejtwjA3xRFjnIHyxoCnYAQAvD_BwE</t>
  </si>
  <si>
    <t>https://www.megatone.net/producto/monitor-gfast-t-220-215-pulgadas-led-full-hd-1080p-hdmi_MKT1526CEV/?gad_source=1&amp;gclid=Cj0KCQiA3sq6BhD2ARIsAJ8MRwVxp0CAh7NxKTosPgyPmszUWvf-mLh_sqIoBThgXi5huRJG6puz2l8aAmTFEALw_wcB</t>
  </si>
  <si>
    <t>https://www.coppel.com.ar/monitor-gfast-t-220-21-5--full-hd-847666/p?idsku=70579&amp;utm_source=coppelecpipol&amp;utm_medium=gperformancemaxpipol&amp;utm_campaign=performancemax&amp;gad_source=1&amp;gclid=Cj0KCQiA3sq6BhD2ARIsAJ8MRwUAckkPf8LQCZBUM_j6SdPvY0hKOhOeNsDAHRbHgKVXJnQehMrK-akaAopREALw_wcB</t>
  </si>
  <si>
    <t>https://www.oncity.com/monitor-gfast-t-220-147808/p?utm_source=&amp;utm_medium=&amp;utm_campaign=&amp;utm_term=&amp;utm_content=&amp;sc=1&amp;gad_source=1&amp;gclid=Cj0KCQiA3sq6BhD2ARIsAJ8MRwVM7JzQR8Mym6ClEHkTnr8bdUTbS0GI5jDq8pzDRXes12Tpq6X6DlMaAoOyEALw_wcB</t>
  </si>
  <si>
    <t>https://www.oncity.com/auricular-logitech-h151-134218/p?utm_source=&amp;utm_medium=&amp;utm_campaign=&amp;utm_term=&amp;utm_content=&amp;sc=1&amp;gad_source=1&amp;gclid=Cj0KCQiA3sq6BhD2ARIsAJ8MRwVm0EmQB3_NKRrXIP1tnKfq519WobCIvodXd72r6uGRsA4oBP6sE14aAsY_EALw_wcB</t>
  </si>
  <si>
    <t>https://www.qscsoluciones.com.ar/impresora-simple-funcion-monocromatica-pantum-p2500w-con-wifi-220v/p/MLA15204127?pdp_filters=category%3AMLA1676%7Cseller_id%3A91973738%7Citem_id%3AMLA1555418914</t>
  </si>
  <si>
    <t>https://www.megatone.net/producto/impresora-pantum-monofuncion-laser-p2509w_MKT1713MTP/?gad_source=1&amp;gclid=Cj0KCQiA3sq6BhD2ARIsAJ8MRwU_fjcYzS5IcFO4qtXJGmk8ClI1e7f9_nB_AVQzW1dp2EHRN6uh1koaArEtEALw_wcB</t>
  </si>
  <si>
    <t>https://www.naldo.com.ar//403479/p?gad_source=1&amp;gclid=Cj0KCQiA3sq6BhD2ARIsAJ8MRwVSbErIDcW9YhdeymloAU9Gdx9YXHh6_4BBSxJooCygVAAXkqInQJ4aApV5EALw_wcB</t>
  </si>
  <si>
    <t>https://www.oncity.com/impresora-laser-hp-laser-jet-m141w---7md74a-151050/p?utm_source=&amp;utm_medium=&amp;utm_campaign=&amp;utm_term=&amp;utm_content=&amp;sc=1&amp;gad_source=1&amp;gclid=Cj0KCQiA3sq6BhD2ARIsAJ8MRwUr9vI3P8aSBfzQTkOw_8e8e_vDUmwL571j8BjUnqre7u87PZRPDncaAjEyEALw_wcB</t>
  </si>
  <si>
    <t>https://www.mercadolibre.com.ar/impresora-simple-funcion-monocromatica-hp-laser-107w-con-wifi-220v/p/MLA15188002?pdp_filters=item_id%3AMLA1460687121&amp;from=gshop&amp;matt_tool=12492076&amp;matt_word=&amp;matt_source=google&amp;matt_campaign_id=19580718235&amp;matt_ad_group_id=149208094710&amp;matt_match_type=&amp;matt_network=g&amp;matt_device=c&amp;matt_creative=645612004702&amp;matt_keyword=&amp;matt_ad_position=&amp;matt_ad_type=pla&amp;matt_merchant_id=710835605&amp;matt_product_id=MLA15188002-product&amp;matt_product_partition_id=2265590047340&amp;matt_target_id=aud-1925157273100:pla-2265590047340&amp;cq_src=google_ads&amp;cq_cmp=19580718235&amp;cq_net=g&amp;cq_plt=gp&amp;cq_med=pla&amp;gad_source=1&amp;gclid=Cj0KCQiA3sq6BhD2ARIsAJ8MRwU2poq-9L_hpjJr8ZO5K28yuDEC7qVcIehJ7NTmviO-J0B01KEhxzMaApA-EALw_wcB</t>
  </si>
  <si>
    <t>https://www.start.com.ar/impresora-xerox-emilia-b230-laser-b230v_dni/p?idsku=14992&amp;gad_source=1&amp;gclid=Cj0KCQiA3sq6BhD2ARIsAJ8MRwXCHIyYdVnKzsebIKVwSohGNwJBrWDloesVZvGf2tkF_ajoVXKNd0QaAg-CEALw_wcB</t>
  </si>
  <si>
    <t>https://www.coppel.com.ar/impresora-laser-xerox-3020v-bl-840921/p?idsku=47459&amp;utm_source=coppelecpipol&amp;utm_medium=gperformancemaxpipol&amp;utm_campaign=performancemax&amp;gad_source=1&amp;gclid=Cj0KCQiA3sq6BhD2ARIsAJ8MRwVGI5bjh2Gva7u1WfqmfBIzObX-P-KVUI3TwJIZfItfwzPyqtm09DAaAtcIEALw_wcB</t>
  </si>
  <si>
    <t>https://stecsolucionestecnolgicas.mercadoshops.com.ar/impresora-multifuncion-monocromatica-brother-hl-dcp-1617nw-con-wifi-220v/p/MLA7975213?pdp_filters=category%3AMLA1676%7Cseller_id%3A183000192%7Citem_id%3AMLA919736175&amp;utm_campaign=darwin_ss&amp;utm_source=google&amp;utm_medium=cpc</t>
  </si>
  <si>
    <t>https://www.gezatek.com.ar/tienda/discos-externos-usb/2254-disco-externo-seagate-2tb-usb-30.html</t>
  </si>
  <si>
    <t>https://www.inovamusicnet.com/producto/viewsonic-pa503s-proyector-de-alta-luminosidad-svga-de-3800-lumenes-para-el-hogar-y-la-oficina-con-hdmi-y-keystone-vertical-%F0%9F%A5%87%E2%9C%94%EF%B8%8F-a-pedido-%F0%9F%8F%86/?gad_source=1&amp;gclid=Cj0KCQiA3sq6BhD2ARIsAJ8MRwXz0CYeMSBtVI9QdzKYL-NM_HWsh2XzKGKO9vS8z37DOCOK0v0f3L0aAv5AEALw_wcB</t>
  </si>
  <si>
    <t>https://www.inovamusicnet.com/producto/proyector-hdmi-con-resolucion-svga-y-3600-lumenes-viewsonic-pa503s-%F0%9F%A5%87%E2%9C%94%EF%B8%8F-a-pedido-%F0%9F%8F%86/?gad_source=1&amp;gclid=Cj0KCQiA3sq6BhD2ARIsAJ8MRwWyQ50HKpagUf-NOEDzVANUe8ZVrYNwWb2wfRJfJLtj2g1MxUxTbAwaAptcEALw_wcB</t>
  </si>
  <si>
    <t>https://stecsolucionestecnolgicas.mercadoshops.com.ar/MLA-1943138460-proyector-viewsonic-value-pa503s-svga-dlp-3600lm-control-_JM?utm_source=google&amp;utm_medium=cpc&amp;utm_campaign=darwin_ss&amp;gad_source=1&amp;gclid=Cj0KCQiA3sq6BhD2ARIsAJ8MRwW6CR3x1DC_SqnoYCaIn6LVoc6Mj81NiOIvhrFD6JNKnY-8z9545YoaAmjnEALw_wcB</t>
  </si>
  <si>
    <t>https://m.arrichetta.com.ar/producto/proyector-benq-mx560/?utm_source=Google%20Shopping&amp;utm_campaign=otromas&amp;utm_medium=cpc&amp;utm_term=105330&amp;gad_source=1&amp;gclid=Cj0KCQiA3sq6BhD2ARIsAJ8MRwWLyBApAJclDU5iqtE-IKDDEX4yu9VAit30aNDyCyiBrMlxIce921MaAtejEALw_wcB</t>
  </si>
  <si>
    <t>https://www.mercadolibre.com.ar/proyector-benq-ms560-4000lm-blanco-220v/p/MLA43930653?pdp_filters=item_id%3AMLA1663520128&amp;from=gshop&amp;matt_tool=12492076&amp;matt_word=&amp;matt_source=google&amp;matt_campaign_id=19580718235&amp;matt_ad_group_id=149208094710&amp;matt_match_type=&amp;matt_network=g&amp;matt_device=c&amp;matt_creative=645612004702&amp;matt_keyword=&amp;matt_ad_position=&amp;matt_ad_type=pla&amp;matt_merchant_id=735078350&amp;matt_product_id=MLA43930653-product&amp;matt_product_partition_id=2266584640281&amp;matt_target_id=aud-1925157273100:pla-2266584640281&amp;cq_src=google_ads&amp;cq_cmp=19580718235&amp;cq_net=g&amp;cq_plt=gp&amp;cq_med=pla&amp;gad_source=1&amp;gclid=Cj0KCQiA3sq6BhD2ARIsAJ8MRwV-VCCTwHR7iUK33Nlur8kAAGOW8RBHD5WYvzonsxOu5f7n6kDFfw4aAqfcEALw_wcB</t>
  </si>
  <si>
    <t>https://www.inovamusicnet.com/producto/powerlite-e20-proyectorxga-3400-lmn-%F0%9F%A5%87%E2%9C%94%EF%B8%8F-a-pedido-%F0%9F%8F%86/?gad_source=1&amp;gclid=Cj0KCQiA3sq6BhD2ARIsAJ8MRwUeFJrXhkCBgHAt1Z_nQrJ757m2EvX2yRlIn9g7yPPESFVYede6PFUaAnWFEALw_wcB</t>
  </si>
  <si>
    <t>https://www.bringeri.com.ar/estufa-cuarzo-indelplas-ie-02-800-w/p?idsku=65110007&amp;gad_source=1&amp;gclid=Cj0KCQiAx9q6BhCDARIsACwUxu4QnP_vpwdfreLYcsbak60gIqtW4E-Hf26i4lxTOtXaZ7lzc3DuLvoaAl23EALw_wcB</t>
  </si>
  <si>
    <t>https://www.oncity.com/calefactor-tiro-balanceado-coppens-c60bipam-136431/p?utm_source=&amp;utm_medium=&amp;utm_campaign=&amp;utm_term=&amp;utm_content=&amp;sc=1&amp;gad_source=1&amp;gclid=Cj0KCQiAx9q6BhCDARIsACwUxu7U6_2KnCzchB_4qqfDP8aNEZoizT4CcbEd3XkGo8EoWpNrkqwqbk4aAlZCEALw_wcB</t>
  </si>
  <si>
    <t>https://www.mercadolibre.com.ar/calefactor-coppens-6000-tbu-peltre-acero-multigas-salida-lateral-derecha/p/MLA37361772?pdp_filters=item_id%3AMLA1794528748&amp;from=gshop&amp;matt_tool=48630296&amp;matt_word=&amp;matt_source=google&amp;matt_campaign_id=14545592780&amp;matt_ad_group_id=158805524793&amp;matt_match_type=&amp;matt_network=g&amp;matt_device=c&amp;matt_creative=686409989445&amp;matt_keyword=&amp;matt_ad_position=&amp;matt_ad_type=pla&amp;matt_merchant_id=735078350&amp;matt_product_id=MLA37361772-product&amp;matt_product_partition_id=2460809058952&amp;matt_target_id=aud-1925157273100:pla-2460809058952&amp;cq_src=google_ads&amp;cq_cmp=14545592780&amp;cq_net=g&amp;cq_plt=gp&amp;cq_med=pla&amp;gad_source=1&amp;gclid=Cj0KCQiAx9q6BhCDARIsACwUxu4hII5jIZhrii25LvqODoqlDpTgflGvUYmeTmXxIjGC8khOtv7DjWcaArIWEALw_wcB</t>
  </si>
  <si>
    <t>https://www.friosur.com.ar/MLA-1836556364-cocina-industrial-saho-kuma-550-4-hornallas-puerta-visor-_JM?variation=180975296252&amp;gad_source=1&amp;gclid=Cj0KCQiAx9q6BhCDARIsACwUxu4VsoaLwWN3cYAdcnzauKhpmjVjTP9tJIO8XSufBKVkRTeadvUMnigaAtsTEALw_wcB</t>
  </si>
  <si>
    <t>https://mueblesmitre.mercadoshops.com.ar/MLA-634211480-cocina-industrial-6-hornallas-gastroequip-_JM?variation=32055940365&amp;gad_source=1&amp;gclid=Cj0KCQiAx9q6BhCDARIsACwUxu6blGB1LYWVciySW3-x2bN_9HRLpw6zf02TuhtvRIx3-oZF5i7gpQAaAq2AEALw_wcB</t>
  </si>
  <si>
    <t>https://www.rribaceta.com.ar/cocinas/21934-cocina-master-style-inox-multigas-escorial-56cm.html</t>
  </si>
  <si>
    <t>https://www.fravega.com/p/aire-acondicionado-tcl-split-frio-calor-3300w-2800f-elite-3300fcsa-el3-m-21004/?djazz_ref=21286469&amp;djazz_srv=related-by-visits&amp;djazz_src=detailview&amp;djazz_pos=1</t>
  </si>
  <si>
    <t>https://www.perozzi.com.ar/midea-aire-acondicionado-split-msagfc-09h-01f-on-off-2348-kcal-frio-calor.html</t>
  </si>
  <si>
    <t>https://www.musimundo.com/marcas/rca/aire-acondicionado-split-rca-rel3300fc-frio-calor-2838-frigorias/p/00947005?bdwsearch=true</t>
  </si>
  <si>
    <t>https://www.prestigio.com.ar/aire-acondicionado-split-frio-calor-2616-midea/p?idsku=7191&amp;gad_source=1&amp;gclid=Cj0KCQiAx9q6BhCDARIsACwUxu5lmA98WLMTlvN0GryE1HbZUd1Oq_9bA_r7OpFxv1DmoJp5iv-S6_waAobwEALw_wcB</t>
  </si>
  <si>
    <t>https://www.cetrogar.com.ar/aire-acondicionado-split-surrey-2730w-fc-553gfq0901f.html?ff=38&amp;fp=18955&amp;gad_source=1&amp;gclid=Cj0KCQiAx9q6BhCDARIsACwUxu5UBMQC7GmzUNUUA_MMTLdyAYu3X8FtL3YwY5iQEu5PHHdy3K49TFYaAmegEALw_wcB</t>
  </si>
  <si>
    <t>https://store.bgh.com.ar/aire-acondicionado-split-frio-calor-bgh-3000f-3300w-bs35wcau/p?idsku=431&amp;gad_source=1&amp;gclid=Cj0KCQiAx9q6BhCDARIsACwUxu5-N4U7QVCwPm42osmLO_RWCcfKuiZoLJSDDHyJv1nZVJ4afv6qP8EaAhSEEALw_wcB</t>
  </si>
  <si>
    <t>https://www.naldo.com.ar//split-3300w-f-c-a-bs35wcau-208313/p?gad_source=1&amp;gclid=Cj0KCQiAx9q6BhCDARIsACwUxu6ww_vkr7QTQLAtZOip5qbC-FXZkDM1LVrXLrKxtkXhed92e-bZeC0aAuQnEALw_wcB</t>
  </si>
  <si>
    <t>https://www.oncity.com/aire-acondicionado-split-lg-s4-w12ja31a-frio-calor-3000-147841/p?utm_source=&amp;utm_medium=&amp;utm_campaign=&amp;utm_term=&amp;utm_content=&amp;sc=1&amp;gad_source=1&amp;gclid=Cj0KCQiAx9q6BhCDARIsACwUxu5LL7rP7gyffVCDxwXnQdtlkqo8D92I2nCZu9JXm5XnJT214aloN3QaAu9zEALw_wcB</t>
  </si>
  <si>
    <t>https://www.fravega.com/p/aire-acondicionado-tcl-elite-split-inverter-frio-calor-5300w-990183593/?utm_source=google&amp;utm_medium=cpc&amp;utm_campaign=Conversion_Prosp_GG-PMax_Catalogo_Aires-Acondicionados_AO&amp;utm_term=&amp;utm_content=&amp;gad_source=1&amp;gclid=Cj0KCQiAx9q6BhCDARIsACwUxu7E6gyzo1BTef3tqG7hzL7Ty1qupb6KfcmZMKE1bnJm5dSYA9v-RN0aArsTEALw_wcB&amp;gclsrc=aw.ds</t>
  </si>
  <si>
    <t>https://www.fravega.com/p/aire-acondicionado-split-frio-calor-inverter-philco-phin52ha3bn-5200w-4472f-20988/?utm_source=google&amp;utm_medium=cpc&amp;utm_campaign=Conversion_Prosp_GG-PMax_Catalogo_Aires-Acondicionados_AO&amp;utm_term=&amp;utm_content=&amp;gad_source=1&amp;gclid=Cj0KCQiAx9q6BhCDARIsACwUxu5wADKLyKpnlgb37xTF6HGNROaH-nZKNOGo28AkrQKhlRVzHthYueYaAk0pEALw_wcB&amp;gclsrc=aw.ds</t>
  </si>
  <si>
    <t>https://www.fravega.com/p/aire-acondicionado-tcl-elite-split-inverter-frio-calor-5300w-990183593/?utm_source=google&amp;utm_medium=cpc&amp;utm_campaign=Conversion_Prosp_GG-PMax_Catalogo_Aires-Acondicionados_AO&amp;utm_term=&amp;utm_content=&amp;gad_source=1&amp;gclid=Cj0KCQiAx9q6BhCDARIsACwUxu6JYP6wgMasiGjCXK-ZIfmHxZnuU4OwsSEohyXnm-7onTpXqstYiysaArEhEALw_wcB&amp;gclsrc=aw.ds</t>
  </si>
  <si>
    <t>https://www.cetrogar.com.ar/acondicionador-split-lg-s4-w18kl31a-dual-cool-inverter-5200w-fc-con-wifi.html?ff=38&amp;fp=16717&amp;gad_source=1&amp;gclid=Cj0KCQiAx9q6BhCDARIsACwUxu5cdHH9WieZT4XJIfCocg2jWgxKiEhAei0kVuFfR0KjRhwR8xXC7hUaAkXBEALw_wcB</t>
  </si>
  <si>
    <t>https://www.cetrogar.com.ar/aire-acondicionado-split-surrey-5000w-fc-553bfq1801f.html?ff=38&amp;fp=13614&amp;gad_source=1&amp;gclid=Cj0KCQiAx9q6BhCDARIsACwUxu7RGeF17coRoOPn6s4ENH-1P7X3ST7IrUAObvZyn3nobKlTD1rbmZEaAuKmEALw_wcB</t>
  </si>
  <si>
    <t>https://www.megatone.net/producto/freezer-fih-550-a-470l-inv-inelro_FEE0551INE/?gad_source=1&amp;gclid=Cj0KCQiAx9q6BhCDARIsACwUxu5M25LTN7vP43rZfypXmyHQuCVx9J-A_zMi9_2IPDcnrkbGa7MhSJ8aAnPHEALw_wcB</t>
  </si>
  <si>
    <t>https://www.friosur.com.ar/MLA-1140993141-horno-pizzero-pastelero-morelli-h-18-con-boveda-_JM?gad_source=1&amp;gclid=Cj0KCQiAx9q6BhCDARIsACwUxu4R89-FtnvFyF2kV3mDuigUxe6OqtfBayiM0DwShe6Ewcj76uThuWIaAnoYEALw_wcB</t>
  </si>
  <si>
    <t>https://boness.com.ar/producto/horno-18-moldes-acero-inox/?gad_source=1&amp;gclid=Cj0KCQiAx9q6BhCDARIsACwUxu6lZaOK535TGLbPzdtN9XvXBGkL-grrtv6O3uZErEXmpSJNYF4yTZQaAsz6EALw_wcB</t>
  </si>
  <si>
    <t>https://www.drec.com.ar/products/termotanque-comercial-gas-natural-rheem-250-lts-rhctp250n?variant=39445988311136&amp;country=AR&amp;currency=ARS&amp;utm_medium=product_sync&amp;utm_source=google&amp;utm_content=sag_organic&amp;utm_campaign=sag_organic&amp;gad_source=1&amp;gclid=Cj0KCQiAx9q6BhCDARIsACwUxu6dAhAxSA4UngRlMfn80UD2bvzUiilGpQJcqhWskXFJ0Lr0Mg5j8LkaApNDEALw_wcB</t>
  </si>
  <si>
    <t>https://www.naldo.com.ar//202561/p?gad_source=1&amp;gclid=Cj0KCQiAx9q6BhCDARIsACwUxu4J3QfHpxy01z3Jf8s0TTSba4oWvFm9OedxJvfecNNCPT9tCZ4OUyEaArV2EALw_wcB</t>
  </si>
  <si>
    <t>https://www.abrafersrl.com.ar/product/termotanque-multigas-carga-superior-kacemaster-60-lts/?gad_source=1&amp;gclid=Cj0KCQiAx9q6BhCDARIsACwUxu7uqTDGYXR3JhGT83pcMjKEVVsRaoGloP-rrENjaO8pAv7eT7Th2cQaAsfPEALw_wcB</t>
  </si>
  <si>
    <t>https://www.fravega.com/p/ventilador-de-pie-liliana-32-vpi32-negro-2-aspas-990139883/?utm_source=google&amp;utm_medium=cpc&amp;utm_campaign=Conversion_Prosp_GG-PMax_Catalogo_Ventilacion_AO&amp;utm_term=&amp;utm_content=&amp;gad_source=1&amp;gclid=Cj0KCQiAx9q6BhCDARIsACwUxu5evvlfnnNxuwaYbsiWg2b0OtfySslBfYEetKp_ujKsa1PTYv5vZ08aAsDgEALw_wcB&amp;gclsrc=aw.ds</t>
  </si>
  <si>
    <t>https://mendoza.pluspet.com.ar/products/perro-alimento-adulto-sieger-criadores?variant=33403243036809&amp;country=AR&amp;currency=ARS&amp;utm_medium=product_sync&amp;utm_source=google&amp;utm_content=sag_organic&amp;utm_campaign=sag_organic&amp;gad_source=1&amp;gclid=Cj0KCQiAx9q6BhCDARIsACwUxu5E_fonFSy2VAgy4i7t2lGTdCi-xdPHvwbzhfUAcurcU2o7kyn9fnQaAsqNEALw_wcB</t>
  </si>
  <si>
    <t>https://www.mercadolibre.com.ar/alimento-sieger-criadores-all-in-one-para-perro-todos-los-tamanos-en-bolsa-de-20-kg/p/MLA8755752?pdp_filters=item_id%3AMLA1387722177&amp;from=gshop&amp;matt_tool=69733607&amp;matt_word=&amp;matt_source=google&amp;matt_campaign_id=20531095133&amp;matt_ad_group_id=158963961331&amp;matt_match_type=&amp;matt_network=g&amp;matt_device=c&amp;matt_creative=673214151046&amp;matt_keyword=&amp;matt_ad_position=&amp;matt_ad_type=pla&amp;matt_merchant_id=735078350&amp;matt_product_id=MLA8755752-product&amp;matt_product_partition_id=2164685113831&amp;matt_target_id=aud-1925157273100:pla-2164685113831&amp;cq_src=google_ads&amp;cq_cmp=20531095133&amp;cq_net=g&amp;cq_plt=gp&amp;cq_med=pla&amp;gad_source=1&amp;gclid=Cj0KCQiAx9q6BhCDARIsACwUxu4aJB29DpbtoqZr_g3mKmkGbIb6q4Itcsvj0w2k9tYhDMQvCIjbVi8aAq6VEALw_wcB</t>
  </si>
  <si>
    <t>por 20 kg</t>
  </si>
  <si>
    <t>https://www.modomarket.com/jabon-zorro-compacto-clasico-x-150-g/p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</si>
</sst>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6" x14ac:knownFonts="1">
    <font>
      <sz val="11"/>
      <color theme="1"/>
      <name val="Calibri"/>
      <family val="2"/>
      <scheme val="minor"/>
    </font>
    <font>
      <sz val="11"/>
      <color theme="1"/>
      <name val="Calibri"/>
      <family val="2"/>
      <scheme val="minor"/>
    </font>
    <font>
      <b/>
      <sz val="14"/>
      <color rgb="FF000000"/>
      <name val="Calibri"/>
      <family val="2"/>
    </font>
    <font>
      <b/>
      <sz val="11"/>
      <color rgb="FF000000"/>
      <name val="Calibri"/>
      <family val="2"/>
    </font>
    <font>
      <sz val="10"/>
      <color rgb="FF000000"/>
      <name val="Calibri"/>
      <family val="2"/>
    </font>
    <font>
      <u/>
      <sz val="11"/>
      <color theme="10"/>
      <name val="Calibri"/>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23">
    <xf numFmtId="0" fontId="0" fillId="0" borderId="0" xfId="0"/>
    <xf numFmtId="0" fontId="2" fillId="0" borderId="0" xfId="0" applyFont="1"/>
    <xf numFmtId="0" fontId="0" fillId="0" borderId="4" xfId="0" applyBorder="1" applyAlignment="1">
      <alignment horizontal="center" wrapText="1"/>
    </xf>
    <xf numFmtId="0" fontId="0" fillId="0" borderId="2" xfId="0" applyBorder="1" applyAlignment="1">
      <alignment horizontal="center" wrapText="1"/>
    </xf>
    <xf numFmtId="0" fontId="3" fillId="0" borderId="4" xfId="0" applyFont="1" applyBorder="1" applyAlignment="1">
      <alignment horizontal="center" vertical="center" wrapText="1"/>
    </xf>
    <xf numFmtId="0" fontId="0" fillId="0" borderId="0" xfId="0" applyAlignment="1">
      <alignment horizontal="center" vertical="center"/>
    </xf>
    <xf numFmtId="0" fontId="4" fillId="0" borderId="5" xfId="0" applyFont="1" applyBorder="1"/>
    <xf numFmtId="0" fontId="4" fillId="0" borderId="6" xfId="0" applyFont="1" applyBorder="1"/>
    <xf numFmtId="0" fontId="4" fillId="0" borderId="7" xfId="0" applyFont="1" applyBorder="1"/>
    <xf numFmtId="4" fontId="4" fillId="0" borderId="8" xfId="0" applyNumberFormat="1" applyFont="1" applyBorder="1"/>
    <xf numFmtId="0" fontId="4" fillId="0" borderId="8" xfId="0" applyFont="1" applyBorder="1"/>
    <xf numFmtId="0" fontId="4" fillId="0" borderId="8" xfId="0" applyFont="1" applyBorder="1" applyAlignment="1">
      <alignment wrapText="1"/>
    </xf>
    <xf numFmtId="0" fontId="5" fillId="0" borderId="0" xfId="2"/>
    <xf numFmtId="3" fontId="4" fillId="0" borderId="7" xfId="0" applyNumberFormat="1" applyFont="1" applyBorder="1"/>
    <xf numFmtId="0" fontId="0" fillId="0" borderId="5" xfId="0" applyBorder="1"/>
    <xf numFmtId="0" fontId="0" fillId="0" borderId="6" xfId="0" applyBorder="1"/>
    <xf numFmtId="3" fontId="0" fillId="0" borderId="6" xfId="0" applyNumberFormat="1" applyBorder="1"/>
    <xf numFmtId="0" fontId="0" fillId="0" borderId="7" xfId="0" applyBorder="1"/>
    <xf numFmtId="44" fontId="0" fillId="0" borderId="4" xfId="1" applyFont="1" applyBorder="1" applyAlignment="1">
      <alignment horizontal="center" wrapText="1"/>
    </xf>
    <xf numFmtId="0" fontId="0" fillId="2" borderId="0" xfId="0" applyFill="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ezatek.com.ar/tienda/notebooks/2351-notebook-asus-x515ea-intel-i5-1135-g7--ram-8gb--ssd-256gb--156-fhd--x515ea-ej1343ej2202.html" TargetMode="External"/><Relationship Id="rId18" Type="http://schemas.openxmlformats.org/officeDocument/2006/relationships/hyperlink" Target="https://staffcodes.mercadoshops.com.ar/MLA-899975766-teclado-usb-gtc-kbg-204-anti-derrame-espanol-zona-oeste-_JM?variation=173689294041&amp;gad_source=1&amp;gclid=CjwKCAjwx-CyBhAqEiwAeOcTdSQYV6VtWHPU3FU7_0wmiTL1NnroRfVgJLQGQR5IQLg73eCl7Ix9aBoCdDsQAvD_BwE" TargetMode="External"/><Relationship Id="rId26" Type="http://schemas.openxmlformats.org/officeDocument/2006/relationships/hyperlink" Target="https://www.tomy.com.ar/2346-mouse-genius-optico-negro-dx-110-usb-/p?idsku=2346&amp;gad_source=1&amp;gclid=CjwKCAjwx-CyBhAqEiwAeOcTdRVrOuBQSwC_RS-kjoQ-xeVt1-E906ccV1nO1ifdSmJe8IDDtCeNOBoCRogQAvD_BwE" TargetMode="External"/><Relationship Id="rId39" Type="http://schemas.openxmlformats.org/officeDocument/2006/relationships/hyperlink" Target="https://www.aguirrezabala.com.ar/MLA-1699499484-impresora-xerox-simple-funcion-laser-phaser-3020-monocrom-_JM?variation=180025774806&amp;gad_source=1&amp;gclid=CjwKCAjwx-CyBhAqEiwAeOcTddDWkp3JvMXPW4T2RsK4c1rTRysDSXrWsRKg7_R3GiBhmuI8SIlzaRoCDwcQAvD_BwE" TargetMode="External"/><Relationship Id="rId21" Type="http://schemas.openxmlformats.org/officeDocument/2006/relationships/hyperlink" Target="https://www.tienda.gamingcity.com.ar/teclado-genius-kb-118-usb-black-espanol-resistente-teclado-negro/p/MLA18629887?pdp_filters=category%3AMLA418448%7Cseller_id%3A91988078%7Citem_id%3AMLA1388788117" TargetMode="External"/><Relationship Id="rId34" Type="http://schemas.openxmlformats.org/officeDocument/2006/relationships/hyperlink" Target="https://www.styletecsantafe.com/productos/auricular-xtech-gaming-igneus-plug-3-5-mm-y-usb-adaptador-de-35mm-a-2-de-35mm/" TargetMode="External"/><Relationship Id="rId42" Type="http://schemas.openxmlformats.org/officeDocument/2006/relationships/hyperlink" Target="https://www.musimundo.com/informatica/impresoras/impresora-laser-brother-dcp-1617nw/p/00744011?gad_source=1&amp;gclid=CjwKCAjwx-CyBhAqEiwAeOcTdWnHTYEXADQyU9Ju8bGMkMatr7FMLoAVPRKAWOqGwyLRD9pby37ShxoCAbIQAvD_BwE" TargetMode="External"/><Relationship Id="rId47" Type="http://schemas.openxmlformats.org/officeDocument/2006/relationships/hyperlink" Target="https://www.worix.com.ar/MLA-1301017015-disco-hdd-5t-seagate-usb-expansion-stkm5000400-_JM?variation=176777648669&amp;gad_source=1&amp;gclid=Cj0KCQjw6uWyBhD1ARIsAIMcADqJS35S7gkJrnYoPa1KWA7h2mtgJcTHXJMPo3oIW-eMNdDxBLCBtDYaAmaTEALw_wcB" TargetMode="External"/><Relationship Id="rId50" Type="http://schemas.openxmlformats.org/officeDocument/2006/relationships/hyperlink" Target="https://www.venex.com.ar/proyectores-y-pantallas/proyector-viewsonic-pa503s-3d-3600-lumines-hdmi.html?gad_source=1&amp;gclid=Cj0KCQjw6uWyBhD1ARIsAIMcADoDylXW4C4wffgmx7IMS8-Z0alLiOfIp01U_KgTt1HmboMhPKnejNIaAt6_EALw_wcB" TargetMode="External"/><Relationship Id="rId55" Type="http://schemas.openxmlformats.org/officeDocument/2006/relationships/hyperlink" Target="https://www.megatone.net/producto/celular-xiaomi-redmi-note-11-pro-5g-8gb-256gb-gris-sin-cargador_MKT0044APR/?gad_source=1&amp;gclid=Cj0KCQjw6uWyBhD1ARIsAIMcADrkKjaTRj38gwdRUhBdWTfUP9tf9Ne05VYko7iK6vNzPO1vMJ7Z5_oaAtVAEALw_wcB" TargetMode="External"/><Relationship Id="rId7" Type="http://schemas.openxmlformats.org/officeDocument/2006/relationships/hyperlink" Target="https://www.shopnow.com.ar/MLA-1423051879-pc-armada-gamer-ryzen-7-5700g-16-ram-240gb-ssd-nsx-_JM?gad_source=1&amp;gclid=CjwKCAjwx-CyBhAqEiwAeOcTdUERUtPi61ANCnCinPFWU3j6hHWtQI8uSTIY1TapBMVWPL2QSx8MohoCngcQAvD_BwE" TargetMode="External"/><Relationship Id="rId12" Type="http://schemas.openxmlformats.org/officeDocument/2006/relationships/hyperlink" Target="https://www.mexx.com.ar/productos-rubro/hogar-y-oficina/5513-pc-intel-core-i7-12700-h610-16gb-ssd-480gb.html" TargetMode="External"/><Relationship Id="rId17" Type="http://schemas.openxmlformats.org/officeDocument/2006/relationships/hyperlink" Target="https://www.integradosargentinos.com/MLA-749799212-monitor-led-lg-19-pulgadas-19m38a-b-hd-vga-ultra-fino-wide-_JM?variation=33294099334&amp;gad_source=1&amp;gclid=CjwKCAjwx-CyBhAqEiwAeOcTddxjF19UmJr6HaFX9ILIRkYUjj_dfZXafvOglxLbhnhPi91IAk7WpxoCDRsQAvD_BwE" TargetMode="External"/><Relationship Id="rId25" Type="http://schemas.openxmlformats.org/officeDocument/2006/relationships/hyperlink" Target="https://sistecorp.com/producto/mouse-optico-usb-back-performance/" TargetMode="External"/><Relationship Id="rId33" Type="http://schemas.openxmlformats.org/officeDocument/2006/relationships/hyperlink" Target="https://www.musimundo.com/audio-tv-video/auriculares/auricular-noganet-ngv-480/p/00886005?gad_source=1&amp;gclid=CjwKCAjwx-CyBhAqEiwAeOcTdVarpTfD6zc7hhnVTeT0_x37X5nHtdacM6bua_Mxw-RqU-KkNK_iBBoCscsQAvD_BwE" TargetMode="External"/><Relationship Id="rId38" Type="http://schemas.openxmlformats.org/officeDocument/2006/relationships/hyperlink" Target="https://www.perozzi.com.ar/pantum-impresora-p2509w-laser-monocromatica.html?gad_source=1&amp;gclid=CjwKCAjwx-CyBhAqEiwAeOcTdWkASiabUfTvyAu2JoCZBH4If34IKh0GDi96DT983e7UuforWLANPRoC6TwQAvD_BwE" TargetMode="External"/><Relationship Id="rId46" Type="http://schemas.openxmlformats.org/officeDocument/2006/relationships/hyperlink" Target="https://www.compel.com.ar/almacenamiento/hdd-externos/disco-externo-seagate-5tb-usb-expansion-30762.html?gad_source=1&amp;gclid=Cj0KCQjw6uWyBhD1ARIsAIMcADrszi8lPi5jh9-JElq6XGqmzAm4FtuRgc-ds2wGDl9Jo3kLJ65bwtoaAvCEEALw_wcB" TargetMode="External"/><Relationship Id="rId2" Type="http://schemas.openxmlformats.org/officeDocument/2006/relationships/hyperlink" Target="https://lezamapc.com.ar/pc-intel/6788-pc-intel-core-i5-10400-10ma-8gb-ddr4-ssd-240gb-wifi-5032037187145.html?gad_source=1&amp;gclid=Cj0KCQjwpNuyBhCuARIsANJqL9Ow3sxxswoo-8cTmUeLpBJn_-h2p7JR0nKBg_R-itnv6NnFO2b53RgaAk3kEALw_wcB" TargetMode="External"/><Relationship Id="rId16" Type="http://schemas.openxmlformats.org/officeDocument/2006/relationships/hyperlink" Target="https://www.xtr.com.ar/producto/notebook-asus-x515ea-15-fhd-core-i7-8gb-512ssd-w11/46154?kw=&amp;cpn=17491142829&amp;gad_source=1&amp;gclid=CjwKCAjwx-CyBhAqEiwAeOcTdf4II9CvDYWLCc8DWqwbrMWizJsAaDH54Kuhg-3MLHTx5KZuXl6iEBoCVOUQAvD_BwE" TargetMode="External"/><Relationship Id="rId20" Type="http://schemas.openxmlformats.org/officeDocument/2006/relationships/hyperlink" Target="https://www.puntodigital.com.ar/teclado-espanol-maxell-ccable-usb-pc-notebook-mac-win-caja-color-del-teclado-negro-idioma-espanol-latinoamerica/p/MLA20006691?pdp_filters=category%3AMLA418448%7Cseller_id%3A293421646%7Citem_id%3AMLA1465348708" TargetMode="External"/><Relationship Id="rId29" Type="http://schemas.openxmlformats.org/officeDocument/2006/relationships/hyperlink" Target="https://itecomdigital.com.ar/producto/webcam-microcase-wc201/?gad_source=1&amp;gclid=CjwKCAjwx-CyBhAqEiwAeOcTdeQEynpVTqRuW8c_Jl9Dk-sgoT44w9M-aw828hluW54ZI7DhchrtNBoCFh0QAvD_BwE" TargetMode="External"/><Relationship Id="rId41" Type="http://schemas.openxmlformats.org/officeDocument/2006/relationships/hyperlink" Target="https://www.venex.com.ar/impresion-y-scanners/impresoras-laser/multifuncion-brother-dcp-1617nw.html?gad_source=1&amp;gclid=CjwKCAjwx-CyBhAqEiwAeOcTdeWnhmOGejOG7rBnsv-4rFOwVJTLvvjPRPAQYWSi8Nunm4NLxzhCAxoCM7cQAvD_BwE" TargetMode="External"/><Relationship Id="rId54" Type="http://schemas.openxmlformats.org/officeDocument/2006/relationships/hyperlink" Target="https://www.tendex.com.ar/MLA-1415893965-ups-estabilizador-trv-neo-2000-4-tomas-1-puerto-usb-soft-_JM?variation=182134075575&amp;gad_source=1&amp;gclid=Cj0KCQjw6uWyBhD1ARIsAIMcADoXSHXv2oztYY7vBZTNYuKxm-fqJ0AGAgpxwHR_3kPvHFinJvwixBoaAmpvEALw_wcB" TargetMode="External"/><Relationship Id="rId1" Type="http://schemas.openxmlformats.org/officeDocument/2006/relationships/hyperlink" Target="https://www.htvs.com.ar/MLA-1120790667-pc-oficina-intel-i3-10100-ram-8gb-ssd-240gb-wifi-_JM?gad_source=1&amp;gclid=Cj0KCQjwpNuyBhCuARIsANJqL9Nxx7GAHsEzj5TL2YNPvUMezxXroNz8R31EJDyLgzRPX4AlQM2cDikaAj68EALw_wcB" TargetMode="External"/><Relationship Id="rId6" Type="http://schemas.openxmlformats.org/officeDocument/2006/relationships/hyperlink" Target="https://articulo.mercadolibre.com.ar/MLA-1375327597-pc-armada-gamer-intel-core-i9-13900k-con-16gb-ram-y-500g-ssd-_JM" TargetMode="External"/><Relationship Id="rId11" Type="http://schemas.openxmlformats.org/officeDocument/2006/relationships/hyperlink" Target="https://www.insumosacuario.com.ar/computadoras/escritorio/pc-gamer-intel-i7-12700-h610m-16gb-2-x-8gb-3200mhz-1tb-nvme-155418.html" TargetMode="External"/><Relationship Id="rId24" Type="http://schemas.openxmlformats.org/officeDocument/2006/relationships/hyperlink" Target="https://laptopaid.com.ar/ficha-304-mouse-optico-usb-kolke-pc-notebook-3-botones-compacto?gad_source=1&amp;gclid=CjwKCAjwx-CyBhAqEiwAeOcTdcgX7RmVp37Uti9WquVEyeCOu22G0XZnGyl1lK6WuD8AMALvVDxenRoCLkgQAvD_BwE" TargetMode="External"/><Relationship Id="rId32" Type="http://schemas.openxmlformats.org/officeDocument/2006/relationships/hyperlink" Target="https://www.puntodigital.com.ar/MLA-1635394380-auricular-soul-profesional-vincha-con-cable-l400-voice-pro-_JM?variation=179721213940&amp;gad_source=1&amp;gclid=CjwKCAjwx-CyBhAqEiwAeOcTdX-sMByxFJgac75hqRLYIq8a4R0w9ophpy90c2tzW_O4LbARnctGiBoCQQAQAvD_BwE" TargetMode="External"/><Relationship Id="rId37" Type="http://schemas.openxmlformats.org/officeDocument/2006/relationships/hyperlink" Target="https://www.perozzi.com.ar/brother-impresora-hl-1212w.html?gad_source=1&amp;gclid=CjwKCAjwx-CyBhAqEiwAeOcTdUZ5By0Rl6uv9jOIyoEs6_5oiBnKqUKrvr9pV7kIW3bbS16jb3-9CBoCQJEQAvD_BwE" TargetMode="External"/><Relationship Id="rId40" Type="http://schemas.openxmlformats.org/officeDocument/2006/relationships/hyperlink" Target="https://fullh4rd.com.ar/prod/25839/impresora-laser-xerox-b230-34ppm-lan-wifi" TargetMode="External"/><Relationship Id="rId45" Type="http://schemas.openxmlformats.org/officeDocument/2006/relationships/hyperlink" Target="https://lezamapc.com.ar/2tb/57701-disco-duro-interno-wd-2tb-35-blue-sata-64mb-5400.html?gad_source=1&amp;gclid=Cj0KCQjw6uWyBhD1ARIsAIMcADrFxq3PW40wA_0eUPfaSidme7Xbl9gmbIINmYmfxt466UrAjlRGs1QaAriCEALw_wcB" TargetMode="External"/><Relationship Id="rId53" Type="http://schemas.openxmlformats.org/officeDocument/2006/relationships/hyperlink" Target="https://spacegamer.com.ar/314250-estabilizadores-y-ups-trv-neo-2000?gad_source=1&amp;gclid=Cj0KCQjw6uWyBhD1ARIsAIMcADqYKFn5U3Wx5Ut6Acj-e_6Soy02h9Tt1_JXK8PonTcpC48eXYghv8IaAuJAEALw_wcB" TargetMode="External"/><Relationship Id="rId5" Type="http://schemas.openxmlformats.org/officeDocument/2006/relationships/hyperlink" Target="https://lezamapc.com.ar/pc-intel/52142-pc-intel-core-i9-10900-16gb-ssd-500gb-freedos-wifi.html?gad_source=1&amp;gclid=Cj0KCQjwpNuyBhCuARIsANJqL9OVZx8nGPmY1AwJMiN3deUnq37XPz1wI18TdeL9Oav8w3mN9HqLKncaAlQsEALw_wcB" TargetMode="External"/><Relationship Id="rId15" Type="http://schemas.openxmlformats.org/officeDocument/2006/relationships/hyperlink" Target="https://www.integradosargentinos.com/MLA-1131979273-notebook-lenovo-thinkbook-g2-156-intel-i5-1135g7-8gb-256gb-_JM?variation=174403118902&amp;gad_source=1&amp;gclid=CjwKCAjwx-CyBhAqEiwAeOcTdVb-N5-7z7dlQAPD9egPMmaQCju7UdzX2Lep5Ebq2XUX95jVEXc2ARoC-fkQAvD_BwE" TargetMode="External"/><Relationship Id="rId23" Type="http://schemas.openxmlformats.org/officeDocument/2006/relationships/hyperlink" Target="https://lezamapc.com.ar/teclado/3438-teclado-genius-kb-118-usb.html?gad_source=1&amp;gclid=CjwKCAjwx-CyBhAqEiwAeOcTdQWa9LkH1Sm9ZtUgK7iW3KvZtsAO9qh9VA67ChORikCeeIwBh6E8kBoCuYAQAvD_BwE" TargetMode="External"/><Relationship Id="rId28" Type="http://schemas.openxmlformats.org/officeDocument/2006/relationships/hyperlink" Target="https://www.tomy.com.ar/7664-camara-web-gtc-full-hd1080p-c--microfono-wcg-002/p?idsku=13204&amp;gad_source=1&amp;gclid=CjwKCAjwx-CyBhAqEiwAeOcTdZt8Ox4NSBBFZAhp3UUkhWWzAaJ4Ou2d6wLGDPFqJpBarbIKkwHReBoCUbEQAvD_BwE" TargetMode="External"/><Relationship Id="rId36" Type="http://schemas.openxmlformats.org/officeDocument/2006/relationships/hyperlink" Target="https://www.naldo.com.ar/impresora-laser-phaser-3020-monocr-wifi/p?gad_source=1&amp;gclid=CjwKCAjwx-CyBhAqEiwAeOcTdVDHZwWeK7IituxneAjZMzPl3QeGt9Wm-dSvhz-4_kcoYOPq-TD0zhoCcTgQAvD_BwE" TargetMode="External"/><Relationship Id="rId49" Type="http://schemas.openxmlformats.org/officeDocument/2006/relationships/hyperlink" Target="https://www.compel.com.ar/almacenamiento/hdd-externos/hdd-5t-sea-usb-expansion-328863.html?gad_source=1&amp;gclid=Cj0KCQjw6uWyBhD1ARIsAIMcADqcpILr8pNE2Ywi2WXqKd-Dcyp8AqgFAnxnfuP1miwVOnKVJIeVMvwaAgxREALw_wcB" TargetMode="External"/><Relationship Id="rId10" Type="http://schemas.openxmlformats.org/officeDocument/2006/relationships/hyperlink" Target="https://www.venex.com.ar/computadoras-y-servidores/pcs-de-escritorio/pc-intel-i7-12700-16gb-ssd-240gb.html?gad_source=1&amp;gclid=CjwKCAjwx-CyBhAqEiwAeOcTdX8znOHrvvsv1rxaTbYTDqdWhiF6MDgPM64wJHUxu9yARZrsIqyb4BoCKysQAvD_BwE" TargetMode="External"/><Relationship Id="rId19" Type="http://schemas.openxmlformats.org/officeDocument/2006/relationships/hyperlink" Target="https://laptopaid.com.ar/ficha-333-teclado-lenovo-ideapad-s12-n7s-k23-k26-nuevo?gad_source=1&amp;gclid=CjwKCAjwx-CyBhAqEiwAeOcTddawt5718GzIUAqWPqY6XwFRwi2coVEYwMd0p55z3CNfWVqj8xec6xoCiaIQAvD_BwE" TargetMode="External"/><Relationship Id="rId31" Type="http://schemas.openxmlformats.org/officeDocument/2006/relationships/hyperlink" Target="https://www.verified.com.ar/productos/webcam-genius-s-facecam-1000x-v2-new-pack/?variant=936887008&amp;pf=mc&amp;gad_source=1&amp;gclid=CjwKCAjwx-CyBhAqEiwAeOcTdfaJ-DIqjZgvTsUOxkRvrGsulbv4ZhfdBpBEkYoisvUZKWQZMnTuTxoC-BsQAvD_BwE" TargetMode="External"/><Relationship Id="rId44" Type="http://schemas.openxmlformats.org/officeDocument/2006/relationships/hyperlink" Target="https://www.venex.com.ar/almacenamiento-portatil/discos-externos/disco-duro-adata-hdd-usb-2tb-hd330-durable-usb-3-1.html?gad_source=1&amp;gclid=Cj0KCQjw6uWyBhD1ARIsAIMcADoA5fzRB-v2pqkLTBuJ1o3dOufb7qn4Uixz6c8MDoYAgrqLR6CjfYcaAuCBEALw_wcB" TargetMode="External"/><Relationship Id="rId52" Type="http://schemas.openxmlformats.org/officeDocument/2006/relationships/hyperlink" Target="https://www.comeros.com.ar/tienda/proyector-epson-powerlite-e20-3400-ansi-xga/?gad_source=1&amp;gclid=Cj0KCQjw6uWyBhD1ARIsAIMcADoLAQTylJKd8IwLIoWzfqn1pibb61XYcXfZshZ4mY7ABlLOp-aB5k4aAk4GEALw_wcB" TargetMode="External"/><Relationship Id="rId4" Type="http://schemas.openxmlformats.org/officeDocument/2006/relationships/hyperlink" Target="https://www.comeros.com.ar/tienda/pc-cx-intel-i5-104008gssd480-msi-2/?gad_source=1&amp;gclid=Cj0KCQjwpNuyBhCuARIsANJqL9OJlGyOWPsYAiBHRlMuQKrKjXJYi_Ee4khrA9-_WhLSHCMQf1SfxRMaAsXyEALw_wcB" TargetMode="External"/><Relationship Id="rId9" Type="http://schemas.openxmlformats.org/officeDocument/2006/relationships/hyperlink" Target="https://www.tendex.com.ar/MLA-1421282997-pc-combo-ryzen-7-5700g-8gb-ssd-240-msi-a520m-_JM?gad_source=1&amp;gclid=CjwKCAjwx-CyBhAqEiwAeOcTdUX5KwuQs68t5gyispWuGVglOIxXDDoC4yzCnnR_Grih1CA59jga-hoCcCYQAvD_BwE" TargetMode="External"/><Relationship Id="rId14" Type="http://schemas.openxmlformats.org/officeDocument/2006/relationships/hyperlink" Target="https://www.venex.com.ar/notebooks/notebook-asus-x515ea-i5-1135g7-8gb-ssd-512gb-15-6-free.html?gad_source=1&amp;gclid=CjwKCAjwx-CyBhAqEiwAeOcTdS7M2rvRZckCO3KSpnDRe0EnvoYjB_FAOesnPHS3imAfy-6WRfcotxoCH2AQAvD_BwE" TargetMode="External"/><Relationship Id="rId22" Type="http://schemas.openxmlformats.org/officeDocument/2006/relationships/hyperlink" Target="https://www.venex.com.ar/perifericos/teclados/teclado-genius-kb-118-ii-espa-ol-usb-black.html?gad_source=1&amp;gclid=CjwKCAjwx-CyBhAqEiwAeOcTdSilkp3r0Ok5PKQRVlaqR-36E7NN_r8LmcW6eZcTlnO1pXKX2K3a1RoCcyoQAvD_BwE" TargetMode="External"/><Relationship Id="rId27" Type="http://schemas.openxmlformats.org/officeDocument/2006/relationships/hyperlink" Target="https://www.tomy.com.ar/3326-mouse-genius-inalambrico-nx-7000-usb-negro/p?idsku=3326&amp;gad_source=1&amp;gclid=CjwKCAjwx-CyBhAqEiwAeOcTdQ6LjXClSQLOBVdkAmvDjtM-8gSnKZFw6QzqKjCWKU4Gu1M2I_k0-xoC_c0QAvD_BwE" TargetMode="External"/><Relationship Id="rId30" Type="http://schemas.openxmlformats.org/officeDocument/2006/relationships/hyperlink" Target="https://staffcodes.mercadoshops.com.ar/MLA-900995920-camara-web-webcam-usb-pc-hd-720p-plug-play-microfono-jack-_JM?variation=70646139211&amp;gad_source=1&amp;gclid=CjwKCAjwx-CyBhAqEiwAeOcTdRW_nko4WSPQHyhZjAW5-HqIVnDTKcHQJCXKqVsWnimlKc9Xi2xBjRoCSTYQAvD_BwE" TargetMode="External"/><Relationship Id="rId35" Type="http://schemas.openxmlformats.org/officeDocument/2006/relationships/hyperlink" Target="https://lezamapc.com.ar/auriculares/45238-auriculares-klip-xtreme-c-microfono-ksh-270-negro-798303071376.html?gad_source=1&amp;gclid=CjwKCAjwx-CyBhAqEiwAeOcTdY8RCej-S_iHkDoPmyIr6w2y_9YWRNtAz9qdWS9FNsHqoSPWOix4kxoCkO0QAvD_BwE" TargetMode="External"/><Relationship Id="rId43" Type="http://schemas.openxmlformats.org/officeDocument/2006/relationships/hyperlink" Target="https://www.comeros.com.ar/tienda/disco-2tb-western-digital-blue-3-5-sata-5400-64mb-wd20earz/?gad_source=1&amp;gclid=Cj0KCQjw6uWyBhD1ARIsAIMcADpNC1Od7tjkmEYcgA2cSYt0WzPmp88zyT1yz0B7xG91AYkd8s4zvjwaArRLEALw_wcB" TargetMode="External"/><Relationship Id="rId48" Type="http://schemas.openxmlformats.org/officeDocument/2006/relationships/hyperlink" Target="https://www.garbarino.com/p/disco-rigido-externo-5tb-seagate-expansion-usb-3-0-portatil/0bd06353-2fbe-4c13-8d09-fb5a6bb0638b?gad_source=1&amp;gclid=Cj0KCQjw6uWyBhD1ARIsAIMcADphQ8vfrbTJ5-x_QOSQAreoYlkUEvgRe6VbaYsWYZ0vqezUQV3hu2waAvQtEALw_wcB" TargetMode="External"/><Relationship Id="rId56" Type="http://schemas.openxmlformats.org/officeDocument/2006/relationships/hyperlink" Target="https://www.venex.com.ar/impresion-y-scanners/impresoras-laser/impresora-multifuncion-laser-monocromatica-pantum-m6559nw.html?gad_source=1&amp;gclid=CjwKCAjwx-CyBhAqEiwAeOcTdYHUd6Ojg19N8FTV-7CBld4KRi13-P_c59LrGkE0Bwxw86ynNEZ_QxoCjssQAvD_BwE" TargetMode="External"/><Relationship Id="rId8" Type="http://schemas.openxmlformats.org/officeDocument/2006/relationships/hyperlink" Target="https://www.venex.com.ar/computadoras-y-servidores/pcs-de-escritorio/pc-amd-ryzen-7-5700g-16gb-ssd-240gb.html?gad_source=1&amp;gclid=CjwKCAjwx-CyBhAqEiwAeOcTdc4MhDsuNQlWhktlLJtI_S6nZ1qXOmP9N-z8VQexAjpj9RooLM5UFRoCFu8QAvD_BwE" TargetMode="External"/><Relationship Id="rId51" Type="http://schemas.openxmlformats.org/officeDocument/2006/relationships/hyperlink" Target="https://www.fravega.com/p/proyector-empresarial-xga-benq-mx560-4000lm-eco-hdmi-vga-usb-990019202/?gad_source=1&amp;gclid=Cj0KCQjw6uWyBhD1ARIsAIMcADqO3C8Au_FfQAy66rRjJSvb0ozs0-Y040VuuNLaHssm-j3qjEOP0eoaAkFUEALw_wcB&amp;gclsrc=aw.ds" TargetMode="External"/><Relationship Id="rId3" Type="http://schemas.openxmlformats.org/officeDocument/2006/relationships/hyperlink" Target="https://www.venex.com.ar/computadoras-y-servidores/pcs-de-escritorio/pc-intel-i5-10400-ssd-240gb-8gb.html?gad_source=1&amp;gclid=Cj0KCQjwpNuyBhCuARIsANJqL9MKuwP4tz6bPGWLgIdlfgqCCe_m07IdAy_u2-gD0TobJAJ4zdcPJTAaApKwEALw_wcB"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usimundo.com/electrohogar/termotanques/termotanque-a-gas-escorial-80l/p/00006007?gad_source=1&amp;gclid=CjwKCAjwp4m0BhBAEiwAsdc4aAZKK_oxoo0GuvzIaiau3lyfAl006Y3lLZDB09zS39l_g2dosZ9ArxoCr90QAvD_BwE" TargetMode="External"/><Relationship Id="rId13" Type="http://schemas.openxmlformats.org/officeDocument/2006/relationships/hyperlink" Target="https://www.perozzi.com.ar/sherman-termotanque-80-lts-tpgp080-lbajo-consumo-mg-329075122.html?gad_source=1&amp;gclid=CjwKCAjwp4m0BhBAEiwAsdc4aKnXvJhkpPyJoQNBRPDovnBQZerJfOImosnQqLDq_XdqktjTQFRASxoCuAIQAvD_BwE" TargetMode="External"/><Relationship Id="rId18" Type="http://schemas.openxmlformats.org/officeDocument/2006/relationships/hyperlink" Target="https://www.musimundo.com/electrohogar/termotanques/termotanque-a-gas-escorial-45l/p/00006006?gad_source=1&amp;gclid=CjwKCAjwyo60BhBiEiwAHmVLJbTkxi7d1EJmtyuL6ps6rP2-IEwvVgHjXtW5t9QfzN9igmcY7ubQohoC6ZIQAvD_BwE" TargetMode="External"/><Relationship Id="rId26" Type="http://schemas.openxmlformats.org/officeDocument/2006/relationships/hyperlink" Target="https://www.elitehogar.com.ar/productos/termotanque-universal-bigas-120lts-tu120-conexion-superior/" TargetMode="External"/><Relationship Id="rId3" Type="http://schemas.openxmlformats.org/officeDocument/2006/relationships/hyperlink" Target="https://www.corralon-fernandes.com/calefactores/490-calefactor-glama-m251-2500-calh-tb.html" TargetMode="External"/><Relationship Id="rId21" Type="http://schemas.openxmlformats.org/officeDocument/2006/relationships/hyperlink" Target="https://www.musimundo.com/electrohogar/termotanques/termotanque-a-gas-escorial-120l/p/00006008?gad_source=1&amp;gclid=CjwKCAjwyo60BhBiEiwAHmVLJZ5M3jcIbwjR_EeOpnZNQeN7INeoLj3pLtIqav2HdtrD5N4FFd4jABoC0icQAvD_BwE" TargetMode="External"/><Relationship Id="rId34" Type="http://schemas.openxmlformats.org/officeDocument/2006/relationships/hyperlink" Target="https://www.fravega.com/p/termotanque-a-gas-sherman-tpgp080-80lt-90627/" TargetMode="External"/><Relationship Id="rId7" Type="http://schemas.openxmlformats.org/officeDocument/2006/relationships/hyperlink" Target="https://www.fravega.com/p/termotanque-a-gas-escorial-80lt-94742/?gad_source=1&amp;gclid=CjwKCAjwp4m0BhBAEiwAsdc4aEJTWgVf3qWJ8fOTBC5Sy9zknc_5E3b7TffBfmmY1t1-dSUyOioe7xoCM4cQAvD_BwE&amp;gclsrc=aw.ds" TargetMode="External"/><Relationship Id="rId12" Type="http://schemas.openxmlformats.org/officeDocument/2006/relationships/hyperlink" Target="https://www.fravega.com/p/termotanque-a-gas-sherman-tpgp080-80lt-90627/" TargetMode="External"/><Relationship Id="rId17" Type="http://schemas.openxmlformats.org/officeDocument/2006/relationships/hyperlink" Target="https://www.fravega.com/p/termotanque-a-gas-escorial-45lt-94612/" TargetMode="External"/><Relationship Id="rId25" Type="http://schemas.openxmlformats.org/officeDocument/2006/relationships/hyperlink" Target="https://articulo.mercadolibre.com.ar/MLA-1344830069-termotanque-universal-120-litros-_JM?searchVariation=176621343908" TargetMode="External"/><Relationship Id="rId33" Type="http://schemas.openxmlformats.org/officeDocument/2006/relationships/hyperlink" Target="https://boness.com.ar/producto/anafe-a-gas-morelli-nr-cheff/?gad_source=1&amp;gclid=CjwKCAjwjeuyBhBuEiwAJ3vuoUjla9zZKCkdyJDtXfFMn2dXuja8psFdwtQUJBh8URdKwQ_lL2zs8RoCepsQAvD_BwE" TargetMode="External"/><Relationship Id="rId2" Type="http://schemas.openxmlformats.org/officeDocument/2006/relationships/hyperlink" Target="https://www.perozzi.com.ar/liliana-calefactor-infrarrojo-cci070-compact-hot-500-1000w-blanco-198017405.html?gad_source=1&amp;gclid=Cj0KCQjwsPCyBhD4ARIsAPaaRf3ilJV4AjlwFyGaSYh0C1Xp6daCYSjqXHQWY5wTWf-gz7ybJejB8-gaAneyEALw_wcB" TargetMode="External"/><Relationship Id="rId16" Type="http://schemas.openxmlformats.org/officeDocument/2006/relationships/hyperlink" Target="https://www.musimundo.com/electrohogar/termotanques/termotanque-a-gas-escorial-45l/p/00006006?gad_source=1&amp;gclid=CjwKCAjwyo60BhBiEiwAHmVLJbTkxi7d1EJmtyuL6ps6rP2-IEwvVgHjXtW5t9QfzN9igmcY7ubQohoC6ZIQAvD_BwE" TargetMode="External"/><Relationship Id="rId20" Type="http://schemas.openxmlformats.org/officeDocument/2006/relationships/hyperlink" Target="https://www.fravega.com/p/termotanque-a-gas-escorial-120lt-94902/?gad_source=1&amp;gclid=CjwKCAjwyo60BhBiEiwAHmVLJY9PPDqrpyGFT77Jr6OQ_2Yjb2OSXtJsH9T5larBnVgf-Pouj4fCeBoCIp8QAvD_BwE&amp;gclsrc=aw.ds" TargetMode="External"/><Relationship Id="rId29" Type="http://schemas.openxmlformats.org/officeDocument/2006/relationships/hyperlink" Target="https://www.tescuo.com.ar/productos/ventilador-de-pie-20-llanos/" TargetMode="External"/><Relationship Id="rId1" Type="http://schemas.openxmlformats.org/officeDocument/2006/relationships/hyperlink" Target="https://boness.com.ar/producto/anafe-a-gas-morelli-nr-cheff/?gad_source=1&amp;gclid=CjwKCAjwjeuyBhBuEiwAJ3vuoUjla9zZKCkdyJDtXfFMn2dXuja8psFdwtQUJBh8URdKwQ_lL2zs8RoCepsQAvD_BwE" TargetMode="External"/><Relationship Id="rId6" Type="http://schemas.openxmlformats.org/officeDocument/2006/relationships/hyperlink" Target="https://www.musimundo.com/electrohogar/termotanques/termotanque-a-gas-escorial-80l/p/00006007?gad_source=1&amp;gclid=CjwKCAjwp4m0BhBAEiwAsdc4aAZKK_oxoo0GuvzIaiau3lyfAl006Y3lLZDB09zS39l_g2dosZ9ArxoCr90QAvD_BwE" TargetMode="External"/><Relationship Id="rId11" Type="http://schemas.openxmlformats.org/officeDocument/2006/relationships/hyperlink" Target="https://www.fravega.com/p/termotanque-a-gas-escorial-80lt-94742/?gad_source=1&amp;gclid=CjwKCAjwp4m0BhBAEiwAsdc4aEJTWgVf3qWJ8fOTBC5Sy9zknc_5E3b7TffBfmmY1t1-dSUyOioe7xoCM4cQAvD_BwE&amp;gclsrc=aw.ds" TargetMode="External"/><Relationship Id="rId24" Type="http://schemas.openxmlformats.org/officeDocument/2006/relationships/hyperlink" Target="https://www.musimundo.com/electrohogar/termotanques/termotanque-multigas-sherman-tpgp120/p/00011888?gad_source=1&amp;gclid=CjwKCAjwyo60BhBiEiwAHmVLJXQs4vkMFAAt1y41vK-yUSVxJzcinNIJkQ28w3H1SHYn0EySKKfADBoCdHwQAvD_BwE" TargetMode="External"/><Relationship Id="rId32" Type="http://schemas.openxmlformats.org/officeDocument/2006/relationships/hyperlink" Target="https://www.fravega.com/p/calefactor-infrarrojo-indelplas-ie-02-800w-2n-990163649/?djazz_ref=130565&amp;djazz_srv=related-by-visits&amp;djazz_src=detailview&amp;djazz_pos=3" TargetMode="External"/><Relationship Id="rId37" Type="http://schemas.openxmlformats.org/officeDocument/2006/relationships/printerSettings" Target="../printerSettings/printerSettings1.bin"/><Relationship Id="rId5" Type="http://schemas.openxmlformats.org/officeDocument/2006/relationships/hyperlink" Target="https://articulo.mercadolibre.com.ar/MLA-879841557-horno-pizzero-rotisero-sol-real-18-moldes-acinox-179-_JM" TargetMode="External"/><Relationship Id="rId15" Type="http://schemas.openxmlformats.org/officeDocument/2006/relationships/hyperlink" Target="https://www.fravega.com/p/termotanque-a-gas-escorial-45lt-94612/" TargetMode="External"/><Relationship Id="rId23" Type="http://schemas.openxmlformats.org/officeDocument/2006/relationships/hyperlink" Target="https://www.musimundo.com/electrohogar/termotanques/termotanque-multigas-sherman-tpgp120/p/00011888?gad_source=1&amp;gclid=CjwKCAjwyo60BhBiEiwAHmVLJXQs4vkMFAAt1y41vK-yUSVxJzcinNIJkQ28w3H1SHYn0EySKKfADBoCdHwQAvD_BwE" TargetMode="External"/><Relationship Id="rId28" Type="http://schemas.openxmlformats.org/officeDocument/2006/relationships/hyperlink" Target="https://paezrefrigeracion.com.ar/tienda/electrodomesticos/ventilacion/ventilador-pie-20-llanos-c-ruleman/" TargetMode="External"/><Relationship Id="rId36" Type="http://schemas.openxmlformats.org/officeDocument/2006/relationships/hyperlink" Target="https://www.musimundo.com/electrohogar/termotanques/termotanque-multigas-sherman-tpgp120/p/00011888?gad_source=1&amp;gclid=CjwKCAjwyo60BhBiEiwAHmVLJXQs4vkMFAAt1y41vK-yUSVxJzcinNIJkQ28w3H1SHYn0EySKKfADBoCdHwQAvD_BwE" TargetMode="External"/><Relationship Id="rId10" Type="http://schemas.openxmlformats.org/officeDocument/2006/relationships/hyperlink" Target="https://www.fravega.com/p/termotanque-a-gas-escorial-80lt-94742/?gad_source=1&amp;gclid=CjwKCAjwp4m0BhBAEiwAsdc4aEJTWgVf3qWJ8fOTBC5Sy9zknc_5E3b7TffBfmmY1t1-dSUyOioe7xoCM4cQAvD_BwE&amp;gclsrc=aw.ds" TargetMode="External"/><Relationship Id="rId19" Type="http://schemas.openxmlformats.org/officeDocument/2006/relationships/hyperlink" Target="https://www.musimundo.com/electrohogar/termotanques/termotanque-a-gas-escorial-120l/p/00006008?gad_source=1&amp;gclid=CjwKCAjwyo60BhBiEiwAHmVLJZ5M3jcIbwjR_EeOpnZNQeN7INeoLj3pLtIqav2HdtrD5N4FFd4jABoC0icQAvD_BwE" TargetMode="External"/><Relationship Id="rId31" Type="http://schemas.openxmlformats.org/officeDocument/2006/relationships/hyperlink" Target="https://habitar.com.ar/vent-pared-ivpa20-indelplas.html" TargetMode="External"/><Relationship Id="rId4" Type="http://schemas.openxmlformats.org/officeDocument/2006/relationships/hyperlink" Target="https://www.cetrogar.com.ar/aire-acondicionado-split-tcl-5100w-fc-elite-2-taca.html?ff=38&amp;fp=23471&amp;gad_source=1&amp;gclid=CjwKCAjwvvmzBhA2EiwAtHVrb_zsDStpGPtJ1G8UG0SJ7FQxZDpWLYjUVyuMG7-4646w-a2I9Wi_sRoCgMYQAvD_BwE" TargetMode="External"/><Relationship Id="rId9" Type="http://schemas.openxmlformats.org/officeDocument/2006/relationships/hyperlink" Target="https://www.musimundo.com/electrohogar/termotanques/termotanque-a-gas-escorial-80l/p/00006007?gad_source=1&amp;gclid=CjwKCAjwp4m0BhBAEiwAsdc4aAZKK_oxoo0GuvzIaiau3lyfAl006Y3lLZDB09zS39l_g2dosZ9ArxoCr90QAvD_BwE" TargetMode="External"/><Relationship Id="rId14" Type="http://schemas.openxmlformats.org/officeDocument/2006/relationships/hyperlink" Target="https://www.drlineablanca.com.ar/MLA-919439588-termotanque-a-gas-55-litros-marca-universal-tu-55s-bigas-_JM" TargetMode="External"/><Relationship Id="rId22" Type="http://schemas.openxmlformats.org/officeDocument/2006/relationships/hyperlink" Target="https://www.fravega.com/p/termotanque-a-gas-escorial-120lt-94902/?gad_source=1&amp;gclid=CjwKCAjwyo60BhBiEiwAHmVLJY9PPDqrpyGFT77Jr6OQ_2Yjb2OSXtJsH9T5larBnVgf-Pouj4fCeBoCIp8QAvD_BwE&amp;gclsrc=aw.ds" TargetMode="External"/><Relationship Id="rId27" Type="http://schemas.openxmlformats.org/officeDocument/2006/relationships/hyperlink" Target="https://www.hendel.com/ventilador-de-pie-20-indelplas-negro.html" TargetMode="External"/><Relationship Id="rId30" Type="http://schemas.openxmlformats.org/officeDocument/2006/relationships/hyperlink" Target="https://www.yuhmak.com/ventilador-embassy-de-pie-20-100w-palas-metalicas-fy-20p-dh2/p?idsku=10552&amp;gad_source=1&amp;gclid=CjwKCAjwyo60BhBiEiwAHmVLJd6gwJpcgpudncGhyeEa1jq04SFduSqnhBk7JMUI40wYXo51SisMlBoCYlQQAvD_BwE" TargetMode="External"/><Relationship Id="rId35" Type="http://schemas.openxmlformats.org/officeDocument/2006/relationships/hyperlink" Target="https://www.perozzi.com.ar/sherman-termotanque-80-lts-tpgp080-lbajo-consumo-mg-329075122.html?gad_source=1&amp;gclid=CjwKCAjwp4m0BhBAEiwAsdc4aKnXvJhkpPyJoQNBRPDovnBQZerJfOImosnQqLDq_XdqktjTQFRASxoCuAIQAvD_Bw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ercadolibre.com.ar/alimento-de-perros-premium-mas-good-criadores-x-22kg-26prot/p/MLA36039344" TargetMode="External"/><Relationship Id="rId13" Type="http://schemas.openxmlformats.org/officeDocument/2006/relationships/hyperlink" Target="https://articulo.mercadolibre.com.ar/MLA-853461865-bolsa-de-obito-150-micrones-con-cierre-auto-cadaver-adulto-_JM" TargetMode="External"/><Relationship Id="rId18" Type="http://schemas.openxmlformats.org/officeDocument/2006/relationships/hyperlink" Target="https://cristianarcedistribuciones.com.ar/producto/detergente-sedile-marina-x-750ml/" TargetMode="External"/><Relationship Id="rId26" Type="http://schemas.openxmlformats.org/officeDocument/2006/relationships/hyperlink" Target="https://articulo.mercadolibre.com.ar/MLA-1155455056-guantes-de-nitrilo-color-negro-x-100-talle-m-_JM" TargetMode="External"/><Relationship Id="rId3" Type="http://schemas.openxmlformats.org/officeDocument/2006/relationships/hyperlink" Target="https://articulo.mercadolibre.com.ar/MLA-1131443118-mas-good-22kg-premium-criadores-alimento-perros-grand-y-med-_JM" TargetMode="External"/><Relationship Id="rId21" Type="http://schemas.openxmlformats.org/officeDocument/2006/relationships/hyperlink" Target="https://todobaratosrl.mitiendanube.com/productos/desodorante-de-piso-sedile/" TargetMode="External"/><Relationship Id="rId7" Type="http://schemas.openxmlformats.org/officeDocument/2006/relationships/hyperlink" Target="https://www.mercadolibre.com.ar/alimento-de-perros-premium-mas-good-criadores-x-22kg-26prot/p/MLA36039344" TargetMode="External"/><Relationship Id="rId12" Type="http://schemas.openxmlformats.org/officeDocument/2006/relationships/hyperlink" Target="https://articulo.mercadolibre.com.ar/MLA-1169019873-avena-x-35-kg-animal-brothers-_JM" TargetMode="External"/><Relationship Id="rId17" Type="http://schemas.openxmlformats.org/officeDocument/2006/relationships/hyperlink" Target="https://cristianarcedistribuciones.com.ar/producto/detergente-sedile-marina-x-750ml/" TargetMode="External"/><Relationship Id="rId25" Type="http://schemas.openxmlformats.org/officeDocument/2006/relationships/hyperlink" Target="https://articulo.mercadolibre.com.ar/MLA-1293938217-guantes-descartables-de-nitrilo-negro-caja-x-100-unidades-_JM" TargetMode="External"/><Relationship Id="rId33" Type="http://schemas.openxmlformats.org/officeDocument/2006/relationships/hyperlink" Target="https://articulo.mercadolibre.com.ar/MLA-1142222264-avena-pcaballos-cultivo-hongos-brotes-x-5-kg-caba-envios-_JM" TargetMode="External"/><Relationship Id="rId2" Type="http://schemas.openxmlformats.org/officeDocument/2006/relationships/hyperlink" Target="https://articulo.mercadolibre.com.ar/MLA-1513306714-afrechillo-de-trigo-afrecho-x18-kg-caba-_JM" TargetMode="External"/><Relationship Id="rId16" Type="http://schemas.openxmlformats.org/officeDocument/2006/relationships/hyperlink" Target="https://articulo.mercadolibre.com.ar/MLA-1755732840-pack-x-5-cono-vial-econo-estandar-70-75cm-23kg-conoflex-_JM" TargetMode="External"/><Relationship Id="rId20" Type="http://schemas.openxmlformats.org/officeDocument/2006/relationships/hyperlink" Target="https://manoloalmacen.com.ar/producto/detergente-sedile-colageno-750ml/" TargetMode="External"/><Relationship Id="rId29" Type="http://schemas.openxmlformats.org/officeDocument/2006/relationships/hyperlink" Target="https://articulo.mercadolibre.com.ar/MLA-1513306714-afrechillo-de-trigo-afrecho-x18-kg-caba-_JM" TargetMode="External"/><Relationship Id="rId1" Type="http://schemas.openxmlformats.org/officeDocument/2006/relationships/hyperlink" Target="https://articulo.mercadolibre.com.ar/MLA-1513334078-afrechillo-de-trigo-afrecho-x-18kg-_JM" TargetMode="External"/><Relationship Id="rId6" Type="http://schemas.openxmlformats.org/officeDocument/2006/relationships/hyperlink" Target="https://www.mercadolibre.com.ar/alimento-de-perros-premium-mas-good-criadores-x-22kg-26prot/p/MLA36039344" TargetMode="External"/><Relationship Id="rId11" Type="http://schemas.openxmlformats.org/officeDocument/2006/relationships/hyperlink" Target="https://articulo.mercadolibre.com.ar/MLA-1142222264-avena-pcaballos-cultivo-hongos-brotes-x-5-kg-caba-envios-_JM" TargetMode="External"/><Relationship Id="rId24" Type="http://schemas.openxmlformats.org/officeDocument/2006/relationships/hyperlink" Target="https://articulo.mercadolibre.com.ar/MLA-1293938217-guantes-descartables-de-nitrilo-negro-caja-x-100-unidades-_JM" TargetMode="External"/><Relationship Id="rId32" Type="http://schemas.openxmlformats.org/officeDocument/2006/relationships/hyperlink" Target="https://articulo.mercadolibre.com.ar/MLA-1169019873-avena-x-35-kg-animal-brothers-_JM" TargetMode="External"/><Relationship Id="rId5" Type="http://schemas.openxmlformats.org/officeDocument/2006/relationships/hyperlink" Target="https://articulo.mercadolibre.com.ar/MLA-1131443118-mas-good-22kg-premium-criadores-alimento-perros-grand-y-med-_JM" TargetMode="External"/><Relationship Id="rId15" Type="http://schemas.openxmlformats.org/officeDocument/2006/relationships/hyperlink" Target="https://articulo.mercadolibre.com.ar/MLA-930067121-conobasegomaeconomico75cmrigido2bandareflectivo-_JM?variation=" TargetMode="External"/><Relationship Id="rId23" Type="http://schemas.openxmlformats.org/officeDocument/2006/relationships/hyperlink" Target="https://articulo.mercadolibre.com.ar/MLA-1293938217-guantes-descartables-de-nitrilo-negro-caja-x-100-unidades-_JM" TargetMode="External"/><Relationship Id="rId28" Type="http://schemas.openxmlformats.org/officeDocument/2006/relationships/hyperlink" Target="https://articulo.mercadolibre.com.ar/MLA-1513334078-afrechillo-de-trigo-afrecho-x-18kg-_JM" TargetMode="External"/><Relationship Id="rId10" Type="http://schemas.openxmlformats.org/officeDocument/2006/relationships/hyperlink" Target="https://articulo.mercadolibre.com.ar/MLA-909911301-alimento-perros-cachorros-infinity-premium-pack-2-x-10-kgs-_JM" TargetMode="External"/><Relationship Id="rId19" Type="http://schemas.openxmlformats.org/officeDocument/2006/relationships/hyperlink" Target="https://manoloalmacen.com.ar/producto/detergente-sedile-colageno-750ml/" TargetMode="External"/><Relationship Id="rId31" Type="http://schemas.openxmlformats.org/officeDocument/2006/relationships/hyperlink" Target="https://articulo.mercadolibre.com.ar/MLA-909911301-alimento-perros-cachorros-infinity-premium-pack-2-x-10-kgs-_JM" TargetMode="External"/><Relationship Id="rId4" Type="http://schemas.openxmlformats.org/officeDocument/2006/relationships/hyperlink" Target="https://articulo.mercadolibre.com.ar/MLA-1131443118-mas-good-22kg-premium-criadores-alimento-perros-grand-y-med-_JM" TargetMode="External"/><Relationship Id="rId9" Type="http://schemas.openxmlformats.org/officeDocument/2006/relationships/hyperlink" Target="https://www.mercadolibre.com.ar/infinity-perro-cachorro-alimento-10kg/p/MLA22565908?pdp_filters=item_id:MLA1375894911" TargetMode="External"/><Relationship Id="rId14" Type="http://schemas.openxmlformats.org/officeDocument/2006/relationships/hyperlink" Target="https://articulo.mercadolibre.com.ar/MLA-853461865-bolsa-de-obito-150-micrones-con-cierre-auto-cadaver-adulto-_JM" TargetMode="External"/><Relationship Id="rId22" Type="http://schemas.openxmlformats.org/officeDocument/2006/relationships/hyperlink" Target="https://todobaratosrl.mitiendanube.com/productos/desodorante-de-piso-sedile/" TargetMode="External"/><Relationship Id="rId27" Type="http://schemas.openxmlformats.org/officeDocument/2006/relationships/hyperlink" Target="https://www.farmaciasbelen.com.ar/shop/product/coronet-guantes-para-examinacion-de-nitrilo-negro-x-100-u-WS2233967" TargetMode="External"/><Relationship Id="rId30" Type="http://schemas.openxmlformats.org/officeDocument/2006/relationships/hyperlink" Target="https://www.mercadolibre.com.ar/infinity-perro-cachorro-alimento-10kg/p/MLA22565908?pdp_filters=item_id:MLA1375894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81"/>
  <sheetViews>
    <sheetView topLeftCell="C174" workbookViewId="0">
      <selection activeCell="C181" sqref="A181:XFD181"/>
    </sheetView>
  </sheetViews>
  <sheetFormatPr baseColWidth="10" defaultRowHeight="15" x14ac:dyDescent="0.25"/>
  <cols>
    <col min="1" max="1" width="36.5703125" customWidth="1"/>
    <col min="2" max="2" width="30.42578125" customWidth="1"/>
    <col min="5" max="5" width="15.28515625" customWidth="1"/>
    <col min="8" max="8" width="33.42578125" customWidth="1"/>
    <col min="10" max="10" width="10.7109375" customWidth="1"/>
    <col min="11" max="21" width="0" hidden="1" customWidth="1"/>
  </cols>
  <sheetData>
    <row r="4" spans="1:26" ht="18.75" x14ac:dyDescent="0.3">
      <c r="A4" s="1" t="s">
        <v>0</v>
      </c>
      <c r="O4" s="20" t="s">
        <v>1</v>
      </c>
      <c r="P4" s="21"/>
      <c r="Q4" s="21"/>
      <c r="R4" s="21"/>
      <c r="S4" s="21"/>
      <c r="T4" s="22"/>
    </row>
    <row r="5" spans="1:26" ht="90" x14ac:dyDescent="0.25">
      <c r="A5" s="2" t="s">
        <v>2</v>
      </c>
      <c r="B5" s="2" t="s">
        <v>3</v>
      </c>
      <c r="C5" s="2" t="s">
        <v>4</v>
      </c>
      <c r="D5" s="3" t="s">
        <v>5</v>
      </c>
      <c r="E5" s="2" t="s">
        <v>6</v>
      </c>
      <c r="F5" s="3" t="s">
        <v>7</v>
      </c>
      <c r="G5" s="2" t="s">
        <v>8</v>
      </c>
      <c r="H5" s="3" t="s">
        <v>9</v>
      </c>
      <c r="I5" s="2" t="s">
        <v>10</v>
      </c>
      <c r="J5" s="4" t="s">
        <v>11</v>
      </c>
      <c r="K5" s="4" t="s">
        <v>12</v>
      </c>
      <c r="L5" s="4" t="s">
        <v>13</v>
      </c>
      <c r="M5" s="4" t="s">
        <v>14</v>
      </c>
      <c r="N5" s="4" t="s">
        <v>15</v>
      </c>
      <c r="O5" s="4" t="s">
        <v>16</v>
      </c>
      <c r="P5" s="4" t="s">
        <v>17</v>
      </c>
      <c r="Q5" s="4" t="s">
        <v>18</v>
      </c>
      <c r="R5" s="4" t="s">
        <v>19</v>
      </c>
      <c r="S5" s="4" t="s">
        <v>20</v>
      </c>
      <c r="T5" s="4" t="s">
        <v>21</v>
      </c>
      <c r="U5" s="4" t="s">
        <v>22</v>
      </c>
      <c r="V5" s="5" t="s">
        <v>23</v>
      </c>
      <c r="W5" s="4" t="s">
        <v>24</v>
      </c>
      <c r="X5" s="5" t="s">
        <v>23</v>
      </c>
      <c r="Y5" s="4" t="s">
        <v>25</v>
      </c>
      <c r="Z5" s="5" t="s">
        <v>23</v>
      </c>
    </row>
    <row r="6" spans="1:26" ht="73.5" customHeight="1" x14ac:dyDescent="0.25">
      <c r="A6" s="6" t="s">
        <v>26</v>
      </c>
      <c r="B6" s="7" t="s">
        <v>27</v>
      </c>
      <c r="C6" s="8" t="s">
        <v>28</v>
      </c>
      <c r="D6" s="9">
        <v>447800</v>
      </c>
      <c r="E6" s="7" t="s">
        <v>29</v>
      </c>
      <c r="F6" s="10" t="s">
        <v>30</v>
      </c>
      <c r="G6" s="7">
        <v>50</v>
      </c>
      <c r="H6" s="11" t="s">
        <v>31</v>
      </c>
      <c r="I6" s="7">
        <f>+(J6+W6+Y6)/3</f>
        <v>501444.33333333331</v>
      </c>
      <c r="J6" s="8">
        <v>615333</v>
      </c>
      <c r="K6" s="12"/>
      <c r="L6" s="8" t="s">
        <v>32</v>
      </c>
      <c r="M6" s="12"/>
      <c r="N6" s="8"/>
      <c r="O6" s="13"/>
      <c r="P6" s="10"/>
      <c r="Q6" s="14"/>
      <c r="R6" s="15"/>
      <c r="S6" s="15"/>
      <c r="T6" s="16">
        <f>SUM(O6:S6)</f>
        <v>0</v>
      </c>
      <c r="U6" s="17"/>
      <c r="V6" s="12" t="s">
        <v>33</v>
      </c>
      <c r="W6">
        <v>339000</v>
      </c>
      <c r="X6" s="12" t="s">
        <v>34</v>
      </c>
      <c r="Y6">
        <v>550000</v>
      </c>
      <c r="Z6" s="12" t="s">
        <v>35</v>
      </c>
    </row>
    <row r="7" spans="1:26" ht="91.5" customHeight="1" x14ac:dyDescent="0.25">
      <c r="A7" s="6" t="s">
        <v>26</v>
      </c>
      <c r="B7" s="7" t="s">
        <v>27</v>
      </c>
      <c r="C7" s="8" t="s">
        <v>36</v>
      </c>
      <c r="D7" s="9">
        <v>490500</v>
      </c>
      <c r="E7" s="7" t="s">
        <v>29</v>
      </c>
      <c r="F7" s="10" t="s">
        <v>30</v>
      </c>
      <c r="G7" s="7">
        <v>50</v>
      </c>
      <c r="H7" s="11" t="s">
        <v>37</v>
      </c>
      <c r="I7" s="7">
        <v>50</v>
      </c>
      <c r="J7" s="8"/>
      <c r="K7" s="12"/>
      <c r="L7" s="8" t="s">
        <v>32</v>
      </c>
      <c r="M7" s="12"/>
      <c r="N7" s="8"/>
      <c r="O7" s="13"/>
      <c r="P7" s="10"/>
      <c r="Q7" s="14"/>
      <c r="R7" s="15"/>
      <c r="S7" s="15"/>
      <c r="T7" s="16">
        <f t="shared" ref="T7:T70" si="0">SUM(O7:S7)</f>
        <v>0</v>
      </c>
      <c r="U7" s="17"/>
      <c r="V7" s="12"/>
      <c r="X7" s="12"/>
      <c r="Z7" s="12"/>
    </row>
    <row r="8" spans="1:26" ht="153.75" x14ac:dyDescent="0.25">
      <c r="A8" s="6" t="s">
        <v>26</v>
      </c>
      <c r="B8" s="7" t="s">
        <v>27</v>
      </c>
      <c r="C8" s="8" t="s">
        <v>38</v>
      </c>
      <c r="D8" s="9">
        <v>517600</v>
      </c>
      <c r="E8" s="7" t="s">
        <v>29</v>
      </c>
      <c r="F8" s="10" t="s">
        <v>30</v>
      </c>
      <c r="G8" s="7">
        <v>50</v>
      </c>
      <c r="H8" s="11" t="s">
        <v>39</v>
      </c>
      <c r="I8" s="7">
        <v>50</v>
      </c>
      <c r="J8" s="8"/>
      <c r="K8" s="12"/>
      <c r="L8" s="8" t="s">
        <v>32</v>
      </c>
      <c r="M8" s="12"/>
      <c r="N8" s="8"/>
      <c r="O8" s="13"/>
      <c r="P8" s="10"/>
      <c r="Q8" s="14"/>
      <c r="R8" s="15"/>
      <c r="S8" s="15"/>
      <c r="T8" s="16">
        <f t="shared" si="0"/>
        <v>0</v>
      </c>
      <c r="U8" s="17"/>
      <c r="V8" s="12"/>
      <c r="X8" s="12"/>
      <c r="Z8" s="12"/>
    </row>
    <row r="9" spans="1:26" ht="153.75" x14ac:dyDescent="0.25">
      <c r="A9" s="6" t="s">
        <v>26</v>
      </c>
      <c r="B9" s="7" t="s">
        <v>27</v>
      </c>
      <c r="C9" s="8" t="s">
        <v>40</v>
      </c>
      <c r="D9" s="9">
        <v>564700</v>
      </c>
      <c r="E9" s="7" t="s">
        <v>29</v>
      </c>
      <c r="F9" s="10" t="s">
        <v>30</v>
      </c>
      <c r="G9" s="7">
        <v>50</v>
      </c>
      <c r="H9" s="11" t="s">
        <v>41</v>
      </c>
      <c r="I9" s="7">
        <v>50</v>
      </c>
      <c r="J9" s="8"/>
      <c r="K9" s="12"/>
      <c r="L9" s="8" t="s">
        <v>32</v>
      </c>
      <c r="M9" s="12"/>
      <c r="N9" s="8"/>
      <c r="O9" s="13"/>
      <c r="P9" s="10"/>
      <c r="Q9" s="14"/>
      <c r="R9" s="15"/>
      <c r="S9" s="15"/>
      <c r="T9" s="16">
        <f t="shared" si="0"/>
        <v>0</v>
      </c>
      <c r="U9" s="17"/>
      <c r="V9" s="12"/>
      <c r="X9" s="12"/>
      <c r="Z9" s="12"/>
    </row>
    <row r="10" spans="1:26" ht="141" x14ac:dyDescent="0.25">
      <c r="A10" s="6" t="s">
        <v>26</v>
      </c>
      <c r="B10" s="7" t="s">
        <v>27</v>
      </c>
      <c r="C10" s="8" t="s">
        <v>28</v>
      </c>
      <c r="D10" s="9">
        <v>594860</v>
      </c>
      <c r="E10" s="7" t="s">
        <v>42</v>
      </c>
      <c r="F10" s="10" t="s">
        <v>43</v>
      </c>
      <c r="G10" s="7">
        <v>10</v>
      </c>
      <c r="H10" s="11" t="s">
        <v>44</v>
      </c>
      <c r="I10" s="7">
        <v>50</v>
      </c>
      <c r="J10" s="8"/>
      <c r="K10" s="12" t="s">
        <v>45</v>
      </c>
      <c r="L10" s="8" t="s">
        <v>32</v>
      </c>
      <c r="M10" s="12" t="s">
        <v>46</v>
      </c>
      <c r="N10" s="8" t="s">
        <v>46</v>
      </c>
      <c r="O10" s="13"/>
      <c r="P10" s="10"/>
      <c r="Q10" s="14">
        <v>0</v>
      </c>
      <c r="R10" s="15">
        <v>0</v>
      </c>
      <c r="S10" s="15">
        <v>0</v>
      </c>
      <c r="T10" s="16">
        <f t="shared" si="0"/>
        <v>0</v>
      </c>
      <c r="U10" s="17"/>
      <c r="V10" s="12"/>
      <c r="X10" s="12"/>
      <c r="Z10" s="12"/>
    </row>
    <row r="11" spans="1:26" ht="77.25" x14ac:dyDescent="0.25">
      <c r="A11" s="6" t="s">
        <v>26</v>
      </c>
      <c r="B11" s="7" t="s">
        <v>27</v>
      </c>
      <c r="C11" s="8" t="s">
        <v>36</v>
      </c>
      <c r="D11" s="9">
        <v>615400</v>
      </c>
      <c r="E11" s="7" t="s">
        <v>47</v>
      </c>
      <c r="F11" s="10" t="s">
        <v>30</v>
      </c>
      <c r="G11" s="7">
        <v>10</v>
      </c>
      <c r="H11" s="11" t="s">
        <v>48</v>
      </c>
      <c r="I11" s="7">
        <f>+(J11+W11+Y11)/3</f>
        <v>0</v>
      </c>
      <c r="J11" s="8"/>
      <c r="K11" s="12"/>
      <c r="L11" s="8" t="s">
        <v>32</v>
      </c>
      <c r="M11" s="12"/>
      <c r="N11" s="8"/>
      <c r="O11" s="13"/>
      <c r="P11" s="10"/>
      <c r="Q11" s="14"/>
      <c r="R11" s="15"/>
      <c r="S11" s="15"/>
      <c r="T11" s="16">
        <f t="shared" si="0"/>
        <v>0</v>
      </c>
      <c r="U11" s="17"/>
      <c r="V11" s="12"/>
      <c r="X11" s="12"/>
      <c r="Z11" s="12"/>
    </row>
    <row r="12" spans="1:26" ht="77.25" x14ac:dyDescent="0.25">
      <c r="A12" s="6" t="s">
        <v>26</v>
      </c>
      <c r="B12" s="7" t="s">
        <v>27</v>
      </c>
      <c r="C12" s="8" t="s">
        <v>28</v>
      </c>
      <c r="D12" s="9">
        <v>646500</v>
      </c>
      <c r="E12" s="7" t="s">
        <v>47</v>
      </c>
      <c r="F12" s="10" t="s">
        <v>30</v>
      </c>
      <c r="G12" s="7">
        <v>10</v>
      </c>
      <c r="H12" s="11" t="s">
        <v>49</v>
      </c>
      <c r="I12" s="7">
        <f>+(J12+W12+Y12)/3</f>
        <v>504755</v>
      </c>
      <c r="J12" s="8">
        <v>502016</v>
      </c>
      <c r="K12" s="12"/>
      <c r="L12" s="8" t="s">
        <v>32</v>
      </c>
      <c r="M12" s="12"/>
      <c r="N12" s="8"/>
      <c r="O12" s="13"/>
      <c r="P12" s="10"/>
      <c r="Q12" s="14"/>
      <c r="R12" s="15"/>
      <c r="S12" s="15"/>
      <c r="T12" s="16">
        <f t="shared" si="0"/>
        <v>0</v>
      </c>
      <c r="U12" s="17"/>
      <c r="V12" s="12" t="s">
        <v>50</v>
      </c>
      <c r="W12">
        <v>393740</v>
      </c>
      <c r="X12" s="12" t="s">
        <v>51</v>
      </c>
      <c r="Y12">
        <v>618509</v>
      </c>
      <c r="Z12" s="12" t="s">
        <v>52</v>
      </c>
    </row>
    <row r="13" spans="1:26" ht="102.75" x14ac:dyDescent="0.25">
      <c r="A13" s="6" t="s">
        <v>26</v>
      </c>
      <c r="B13" s="7" t="s">
        <v>27</v>
      </c>
      <c r="C13" s="8" t="s">
        <v>36</v>
      </c>
      <c r="D13" s="9">
        <v>857820</v>
      </c>
      <c r="E13" s="7" t="s">
        <v>53</v>
      </c>
      <c r="F13" s="10" t="s">
        <v>54</v>
      </c>
      <c r="G13" s="7">
        <v>50</v>
      </c>
      <c r="H13" s="11" t="s">
        <v>55</v>
      </c>
      <c r="I13" s="7">
        <v>50</v>
      </c>
      <c r="J13" s="8"/>
      <c r="K13" s="12"/>
      <c r="L13" s="8" t="s">
        <v>32</v>
      </c>
      <c r="M13" s="12"/>
      <c r="N13" s="8"/>
      <c r="O13" s="13"/>
      <c r="P13" s="10"/>
      <c r="Q13" s="14"/>
      <c r="R13" s="15"/>
      <c r="S13" s="15"/>
      <c r="T13" s="16">
        <f t="shared" si="0"/>
        <v>0</v>
      </c>
      <c r="U13" s="17"/>
      <c r="V13" s="12"/>
      <c r="X13" s="12"/>
      <c r="Z13" s="12"/>
    </row>
    <row r="14" spans="1:26" ht="90" x14ac:dyDescent="0.25">
      <c r="A14" s="6" t="s">
        <v>26</v>
      </c>
      <c r="B14" s="7" t="s">
        <v>27</v>
      </c>
      <c r="C14" s="8" t="s">
        <v>56</v>
      </c>
      <c r="D14" s="9">
        <v>888400</v>
      </c>
      <c r="E14" s="7" t="s">
        <v>29</v>
      </c>
      <c r="F14" s="10" t="s">
        <v>57</v>
      </c>
      <c r="G14" s="7">
        <v>10</v>
      </c>
      <c r="H14" s="11" t="s">
        <v>58</v>
      </c>
      <c r="I14" s="7">
        <f>+(J14+W14+Y14)/3</f>
        <v>928320.33333333337</v>
      </c>
      <c r="J14" s="8">
        <v>729999</v>
      </c>
      <c r="K14" s="12"/>
      <c r="L14" s="8" t="s">
        <v>32</v>
      </c>
      <c r="M14" s="12"/>
      <c r="N14" s="8"/>
      <c r="O14" s="13"/>
      <c r="P14" s="10"/>
      <c r="Q14" s="14"/>
      <c r="R14" s="15"/>
      <c r="S14" s="15"/>
      <c r="T14" s="16">
        <f t="shared" si="0"/>
        <v>0</v>
      </c>
      <c r="U14" s="17"/>
      <c r="V14" s="12" t="s">
        <v>59</v>
      </c>
      <c r="W14">
        <v>1275874</v>
      </c>
      <c r="X14" s="12" t="s">
        <v>60</v>
      </c>
      <c r="Y14">
        <v>779088</v>
      </c>
      <c r="Z14" s="12" t="s">
        <v>61</v>
      </c>
    </row>
    <row r="15" spans="1:26" ht="77.25" x14ac:dyDescent="0.25">
      <c r="A15" s="6" t="s">
        <v>26</v>
      </c>
      <c r="B15" s="7" t="s">
        <v>27</v>
      </c>
      <c r="C15" s="8" t="s">
        <v>62</v>
      </c>
      <c r="D15" s="9">
        <v>962700</v>
      </c>
      <c r="E15" s="7" t="s">
        <v>29</v>
      </c>
      <c r="F15" s="10" t="s">
        <v>63</v>
      </c>
      <c r="G15" s="7">
        <v>10</v>
      </c>
      <c r="H15" s="11" t="s">
        <v>64</v>
      </c>
      <c r="I15" s="7">
        <v>50</v>
      </c>
      <c r="J15" s="8"/>
      <c r="K15" s="12"/>
      <c r="L15" s="8" t="s">
        <v>32</v>
      </c>
      <c r="M15" s="12"/>
      <c r="N15" s="8"/>
      <c r="O15" s="13"/>
      <c r="P15" s="10"/>
      <c r="Q15" s="14"/>
      <c r="R15" s="15"/>
      <c r="S15" s="15"/>
      <c r="T15" s="16">
        <f t="shared" si="0"/>
        <v>0</v>
      </c>
      <c r="U15" s="17"/>
      <c r="V15" s="12"/>
      <c r="X15" s="12"/>
      <c r="Z15" s="12"/>
    </row>
    <row r="16" spans="1:26" ht="64.5" x14ac:dyDescent="0.25">
      <c r="A16" s="6" t="s">
        <v>26</v>
      </c>
      <c r="B16" s="7" t="s">
        <v>27</v>
      </c>
      <c r="C16" s="8" t="s">
        <v>28</v>
      </c>
      <c r="D16" s="9">
        <v>999490</v>
      </c>
      <c r="E16" s="7" t="s">
        <v>53</v>
      </c>
      <c r="F16" s="10" t="s">
        <v>65</v>
      </c>
      <c r="G16" s="7">
        <v>50</v>
      </c>
      <c r="H16" s="11" t="s">
        <v>66</v>
      </c>
      <c r="I16" s="7">
        <v>50</v>
      </c>
      <c r="J16" s="8"/>
      <c r="K16" s="12"/>
      <c r="L16" s="8" t="s">
        <v>32</v>
      </c>
      <c r="M16" s="12"/>
      <c r="N16" s="8"/>
      <c r="O16" s="13"/>
      <c r="P16" s="10"/>
      <c r="Q16" s="14"/>
      <c r="R16" s="15"/>
      <c r="S16" s="15"/>
      <c r="T16" s="16">
        <f t="shared" si="0"/>
        <v>0</v>
      </c>
      <c r="U16" s="17"/>
      <c r="V16" s="12"/>
      <c r="X16" s="12"/>
      <c r="Z16" s="12"/>
    </row>
    <row r="17" spans="1:26" ht="77.25" x14ac:dyDescent="0.25">
      <c r="A17" s="6" t="s">
        <v>26</v>
      </c>
      <c r="B17" s="7" t="s">
        <v>27</v>
      </c>
      <c r="C17" s="8" t="s">
        <v>67</v>
      </c>
      <c r="D17" s="9">
        <v>1295800</v>
      </c>
      <c r="E17" s="7" t="s">
        <v>29</v>
      </c>
      <c r="F17" s="10" t="s">
        <v>57</v>
      </c>
      <c r="G17" s="7">
        <v>10</v>
      </c>
      <c r="H17" s="11" t="s">
        <v>68</v>
      </c>
      <c r="I17" s="7">
        <v>50</v>
      </c>
      <c r="J17" s="8"/>
      <c r="K17" s="12"/>
      <c r="L17" s="8" t="s">
        <v>32</v>
      </c>
      <c r="M17" s="12"/>
      <c r="N17" s="8"/>
      <c r="O17" s="13"/>
      <c r="P17" s="10"/>
      <c r="Q17" s="14"/>
      <c r="R17" s="15"/>
      <c r="S17" s="15"/>
      <c r="T17" s="16">
        <f t="shared" si="0"/>
        <v>0</v>
      </c>
      <c r="U17" s="17"/>
      <c r="V17" s="12"/>
      <c r="X17" s="12"/>
      <c r="Z17" s="12"/>
    </row>
    <row r="18" spans="1:26" ht="77.25" x14ac:dyDescent="0.25">
      <c r="A18" s="6" t="s">
        <v>69</v>
      </c>
      <c r="B18" s="7" t="s">
        <v>70</v>
      </c>
      <c r="C18" s="8" t="s">
        <v>28</v>
      </c>
      <c r="D18" s="9">
        <v>1420100</v>
      </c>
      <c r="E18" s="7" t="s">
        <v>47</v>
      </c>
      <c r="F18" s="10" t="s">
        <v>30</v>
      </c>
      <c r="G18" s="7">
        <v>3</v>
      </c>
      <c r="H18" s="11" t="s">
        <v>71</v>
      </c>
      <c r="I18" s="7">
        <f>+(J18+W18+Y18)/3</f>
        <v>1566224.6666666667</v>
      </c>
      <c r="J18" s="8">
        <v>2053725</v>
      </c>
      <c r="K18" s="12"/>
      <c r="L18" s="8" t="s">
        <v>72</v>
      </c>
      <c r="M18" s="12"/>
      <c r="N18" s="8"/>
      <c r="O18" s="13"/>
      <c r="P18" s="10"/>
      <c r="Q18" s="14"/>
      <c r="R18" s="15"/>
      <c r="S18" s="15"/>
      <c r="T18" s="16">
        <f t="shared" si="0"/>
        <v>0</v>
      </c>
      <c r="U18" s="17"/>
      <c r="V18" s="12" t="s">
        <v>73</v>
      </c>
      <c r="W18">
        <v>1185040</v>
      </c>
      <c r="X18" s="12" t="s">
        <v>74</v>
      </c>
      <c r="Y18">
        <v>1459909</v>
      </c>
      <c r="Z18" s="12" t="s">
        <v>75</v>
      </c>
    </row>
    <row r="19" spans="1:26" ht="217.5" x14ac:dyDescent="0.25">
      <c r="A19" s="6" t="s">
        <v>69</v>
      </c>
      <c r="B19" s="7" t="s">
        <v>70</v>
      </c>
      <c r="C19" s="8" t="s">
        <v>28</v>
      </c>
      <c r="D19" s="9">
        <v>2281900</v>
      </c>
      <c r="E19" s="7" t="s">
        <v>29</v>
      </c>
      <c r="F19" s="10" t="s">
        <v>30</v>
      </c>
      <c r="G19" s="7">
        <v>5</v>
      </c>
      <c r="H19" s="11" t="s">
        <v>76</v>
      </c>
      <c r="I19" s="7">
        <f>+(J19+W19+Y19)/3</f>
        <v>1843486</v>
      </c>
      <c r="J19" s="8">
        <v>1973899</v>
      </c>
      <c r="K19" s="12"/>
      <c r="L19" s="8" t="s">
        <v>72</v>
      </c>
      <c r="M19" s="12"/>
      <c r="N19" s="8"/>
      <c r="O19" s="13"/>
      <c r="P19" s="10"/>
      <c r="Q19" s="14"/>
      <c r="R19" s="15"/>
      <c r="S19" s="15"/>
      <c r="T19" s="16">
        <f t="shared" si="0"/>
        <v>0</v>
      </c>
      <c r="U19" s="17"/>
      <c r="V19" s="12" t="s">
        <v>77</v>
      </c>
      <c r="W19">
        <v>2049899</v>
      </c>
      <c r="X19" s="12" t="s">
        <v>78</v>
      </c>
      <c r="Y19">
        <v>1506660</v>
      </c>
      <c r="Z19" s="12" t="s">
        <v>79</v>
      </c>
    </row>
    <row r="20" spans="1:26" ht="243" x14ac:dyDescent="0.25">
      <c r="A20" s="6" t="s">
        <v>69</v>
      </c>
      <c r="B20" s="7" t="s">
        <v>70</v>
      </c>
      <c r="C20" s="8" t="s">
        <v>36</v>
      </c>
      <c r="D20" s="9">
        <v>2904370</v>
      </c>
      <c r="E20" s="7" t="s">
        <v>29</v>
      </c>
      <c r="F20" s="10" t="s">
        <v>80</v>
      </c>
      <c r="G20" s="7">
        <v>5</v>
      </c>
      <c r="H20" s="11" t="s">
        <v>81</v>
      </c>
      <c r="I20" s="7">
        <v>5</v>
      </c>
      <c r="J20" s="8"/>
      <c r="K20" s="12"/>
      <c r="L20" s="8" t="s">
        <v>72</v>
      </c>
      <c r="M20" s="12"/>
      <c r="N20" s="8"/>
      <c r="O20" s="13"/>
      <c r="P20" s="10"/>
      <c r="Q20" s="14"/>
      <c r="R20" s="15"/>
      <c r="S20" s="15"/>
      <c r="T20" s="16">
        <f t="shared" si="0"/>
        <v>0</v>
      </c>
      <c r="U20" s="17"/>
      <c r="V20" s="12"/>
      <c r="X20" s="12"/>
      <c r="Z20" s="12"/>
    </row>
    <row r="21" spans="1:26" ht="102.75" x14ac:dyDescent="0.25">
      <c r="A21" s="6" t="s">
        <v>69</v>
      </c>
      <c r="B21" s="7" t="s">
        <v>70</v>
      </c>
      <c r="C21" s="8" t="s">
        <v>36</v>
      </c>
      <c r="D21" s="9">
        <v>3179850</v>
      </c>
      <c r="E21" s="7" t="s">
        <v>53</v>
      </c>
      <c r="F21" s="10" t="s">
        <v>82</v>
      </c>
      <c r="G21" s="7">
        <v>5</v>
      </c>
      <c r="H21" s="11" t="s">
        <v>83</v>
      </c>
      <c r="I21" s="7">
        <v>5</v>
      </c>
      <c r="J21" s="8"/>
      <c r="K21" s="12"/>
      <c r="L21" s="8" t="s">
        <v>72</v>
      </c>
      <c r="M21" s="12"/>
      <c r="N21" s="8"/>
      <c r="O21" s="13"/>
      <c r="P21" s="10"/>
      <c r="Q21" s="14"/>
      <c r="R21" s="15"/>
      <c r="S21" s="15"/>
      <c r="T21" s="16">
        <f t="shared" si="0"/>
        <v>0</v>
      </c>
      <c r="U21" s="17"/>
      <c r="V21" s="12"/>
      <c r="X21" s="12"/>
      <c r="Z21" s="12"/>
    </row>
    <row r="22" spans="1:26" ht="64.5" x14ac:dyDescent="0.25">
      <c r="A22" s="6" t="s">
        <v>69</v>
      </c>
      <c r="B22" s="7" t="s">
        <v>70</v>
      </c>
      <c r="C22" s="8" t="s">
        <v>28</v>
      </c>
      <c r="D22" s="9">
        <v>3741000</v>
      </c>
      <c r="E22" s="7" t="s">
        <v>53</v>
      </c>
      <c r="F22" s="10" t="s">
        <v>84</v>
      </c>
      <c r="G22" s="7">
        <v>5</v>
      </c>
      <c r="H22" s="11" t="s">
        <v>85</v>
      </c>
      <c r="I22" s="7">
        <v>5</v>
      </c>
      <c r="J22" s="8"/>
      <c r="K22" s="12"/>
      <c r="L22" s="8" t="s">
        <v>72</v>
      </c>
      <c r="M22" s="12"/>
      <c r="N22" s="8"/>
      <c r="O22" s="13"/>
      <c r="P22" s="10"/>
      <c r="Q22" s="14"/>
      <c r="R22" s="15"/>
      <c r="S22" s="15"/>
      <c r="T22" s="16">
        <f t="shared" si="0"/>
        <v>0</v>
      </c>
      <c r="U22" s="17"/>
      <c r="V22" s="12"/>
      <c r="X22" s="12"/>
      <c r="Z22" s="12"/>
    </row>
    <row r="23" spans="1:26" ht="90" x14ac:dyDescent="0.25">
      <c r="A23" s="6" t="s">
        <v>86</v>
      </c>
      <c r="B23" s="7" t="s">
        <v>87</v>
      </c>
      <c r="C23" s="8" t="s">
        <v>36</v>
      </c>
      <c r="D23" s="9">
        <v>708800</v>
      </c>
      <c r="E23" s="7" t="s">
        <v>47</v>
      </c>
      <c r="F23" s="10" t="s">
        <v>30</v>
      </c>
      <c r="G23" s="7">
        <v>5</v>
      </c>
      <c r="H23" s="11" t="s">
        <v>88</v>
      </c>
      <c r="I23" s="7">
        <f>+(J23+W23+Y23)/3</f>
        <v>540334</v>
      </c>
      <c r="J23" s="8">
        <v>505262</v>
      </c>
      <c r="K23" s="12"/>
      <c r="L23" s="8" t="s">
        <v>72</v>
      </c>
      <c r="M23" s="12"/>
      <c r="N23" s="8"/>
      <c r="O23" s="13"/>
      <c r="P23" s="10"/>
      <c r="Q23" s="14"/>
      <c r="R23" s="15"/>
      <c r="S23" s="15"/>
      <c r="T23" s="16">
        <f t="shared" si="0"/>
        <v>0</v>
      </c>
      <c r="U23" s="17"/>
      <c r="V23" s="12" t="s">
        <v>89</v>
      </c>
      <c r="W23">
        <v>519740</v>
      </c>
      <c r="X23" s="12" t="s">
        <v>90</v>
      </c>
      <c r="Y23">
        <v>596000</v>
      </c>
      <c r="Z23" s="12" t="s">
        <v>91</v>
      </c>
    </row>
    <row r="24" spans="1:26" ht="179.25" x14ac:dyDescent="0.25">
      <c r="A24" s="6" t="s">
        <v>86</v>
      </c>
      <c r="B24" s="7" t="s">
        <v>87</v>
      </c>
      <c r="C24" s="8" t="s">
        <v>28</v>
      </c>
      <c r="D24" s="9">
        <v>938000</v>
      </c>
      <c r="E24" s="7" t="s">
        <v>29</v>
      </c>
      <c r="F24" s="10" t="s">
        <v>30</v>
      </c>
      <c r="G24" s="7">
        <v>10</v>
      </c>
      <c r="H24" s="11" t="s">
        <v>92</v>
      </c>
      <c r="I24" s="7">
        <f>+(J24+W24+Y24)/3</f>
        <v>996985.66666666663</v>
      </c>
      <c r="J24" s="8">
        <v>949988</v>
      </c>
      <c r="K24" s="12"/>
      <c r="L24" s="8" t="s">
        <v>72</v>
      </c>
      <c r="M24" s="12"/>
      <c r="N24" s="8"/>
      <c r="O24" s="13"/>
      <c r="P24" s="10"/>
      <c r="Q24" s="14"/>
      <c r="R24" s="15"/>
      <c r="S24" s="15"/>
      <c r="T24" s="16">
        <f t="shared" si="0"/>
        <v>0</v>
      </c>
      <c r="U24" s="17"/>
      <c r="V24" s="12" t="s">
        <v>93</v>
      </c>
      <c r="W24">
        <v>1148070</v>
      </c>
      <c r="X24" s="12" t="s">
        <v>94</v>
      </c>
      <c r="Y24">
        <v>892899</v>
      </c>
      <c r="Z24" s="12" t="s">
        <v>95</v>
      </c>
    </row>
    <row r="25" spans="1:26" ht="77.25" x14ac:dyDescent="0.25">
      <c r="A25" s="6" t="s">
        <v>86</v>
      </c>
      <c r="B25" s="7" t="s">
        <v>87</v>
      </c>
      <c r="C25" s="8" t="s">
        <v>28</v>
      </c>
      <c r="D25" s="9">
        <v>1136000</v>
      </c>
      <c r="E25" s="7" t="s">
        <v>47</v>
      </c>
      <c r="F25" s="10" t="s">
        <v>30</v>
      </c>
      <c r="G25" s="7">
        <v>5</v>
      </c>
      <c r="H25" s="11" t="s">
        <v>96</v>
      </c>
      <c r="I25" s="7">
        <v>10</v>
      </c>
      <c r="J25" s="8"/>
      <c r="K25" s="12"/>
      <c r="L25" s="8" t="s">
        <v>72</v>
      </c>
      <c r="M25" s="12"/>
      <c r="N25" s="8"/>
      <c r="O25" s="13"/>
      <c r="P25" s="10"/>
      <c r="Q25" s="14"/>
      <c r="R25" s="15"/>
      <c r="S25" s="15"/>
      <c r="T25" s="16">
        <f t="shared" si="0"/>
        <v>0</v>
      </c>
      <c r="U25" s="17"/>
      <c r="V25" s="12"/>
      <c r="X25" s="12"/>
      <c r="Z25" s="12"/>
    </row>
    <row r="26" spans="1:26" ht="204.75" x14ac:dyDescent="0.25">
      <c r="A26" s="6" t="s">
        <v>86</v>
      </c>
      <c r="B26" s="7" t="s">
        <v>87</v>
      </c>
      <c r="C26" s="8" t="s">
        <v>36</v>
      </c>
      <c r="D26" s="9">
        <v>1278500</v>
      </c>
      <c r="E26" s="7" t="s">
        <v>29</v>
      </c>
      <c r="F26" s="10" t="s">
        <v>30</v>
      </c>
      <c r="G26" s="7">
        <v>10</v>
      </c>
      <c r="H26" s="11" t="s">
        <v>97</v>
      </c>
      <c r="I26" s="7">
        <v>10</v>
      </c>
      <c r="J26" s="8"/>
      <c r="K26" s="12"/>
      <c r="L26" s="8" t="s">
        <v>72</v>
      </c>
      <c r="M26" s="12"/>
      <c r="N26" s="8"/>
      <c r="O26" s="13"/>
      <c r="P26" s="10"/>
      <c r="Q26" s="14"/>
      <c r="R26" s="15"/>
      <c r="S26" s="15"/>
      <c r="T26" s="16">
        <f t="shared" si="0"/>
        <v>0</v>
      </c>
      <c r="U26" s="17"/>
      <c r="V26" s="12"/>
      <c r="X26" s="12"/>
      <c r="Z26" s="12"/>
    </row>
    <row r="27" spans="1:26" ht="90" x14ac:dyDescent="0.25">
      <c r="A27" s="6" t="s">
        <v>86</v>
      </c>
      <c r="B27" s="7" t="s">
        <v>87</v>
      </c>
      <c r="C27" s="8" t="s">
        <v>36</v>
      </c>
      <c r="D27" s="9">
        <v>1972000</v>
      </c>
      <c r="E27" s="7" t="s">
        <v>53</v>
      </c>
      <c r="F27" s="10" t="s">
        <v>98</v>
      </c>
      <c r="G27" s="7">
        <v>10</v>
      </c>
      <c r="H27" s="11" t="s">
        <v>99</v>
      </c>
      <c r="I27" s="7">
        <v>10</v>
      </c>
      <c r="J27" s="8"/>
      <c r="K27" s="12"/>
      <c r="L27" s="8" t="s">
        <v>72</v>
      </c>
      <c r="M27" s="12"/>
      <c r="N27" s="8"/>
      <c r="O27" s="13"/>
      <c r="P27" s="10"/>
      <c r="Q27" s="14"/>
      <c r="R27" s="15"/>
      <c r="S27" s="15"/>
      <c r="T27" s="16">
        <f t="shared" si="0"/>
        <v>0</v>
      </c>
      <c r="U27" s="17"/>
      <c r="V27" s="12"/>
      <c r="X27" s="12"/>
      <c r="Z27" s="12"/>
    </row>
    <row r="28" spans="1:26" ht="64.5" x14ac:dyDescent="0.25">
      <c r="A28" s="6" t="s">
        <v>86</v>
      </c>
      <c r="B28" s="7" t="s">
        <v>87</v>
      </c>
      <c r="C28" s="8" t="s">
        <v>28</v>
      </c>
      <c r="D28" s="9">
        <v>2320000</v>
      </c>
      <c r="E28" s="7" t="s">
        <v>53</v>
      </c>
      <c r="F28" s="10" t="s">
        <v>100</v>
      </c>
      <c r="G28" s="7">
        <v>10</v>
      </c>
      <c r="H28" s="11" t="s">
        <v>101</v>
      </c>
      <c r="I28" s="7">
        <v>10</v>
      </c>
      <c r="J28" s="8"/>
      <c r="K28" s="12"/>
      <c r="L28" s="8" t="s">
        <v>72</v>
      </c>
      <c r="M28" s="12"/>
      <c r="N28" s="8"/>
      <c r="O28" s="13"/>
      <c r="P28" s="10"/>
      <c r="Q28" s="14"/>
      <c r="R28" s="15"/>
      <c r="S28" s="15"/>
      <c r="T28" s="16">
        <f t="shared" si="0"/>
        <v>0</v>
      </c>
      <c r="U28" s="17"/>
      <c r="V28" s="12"/>
      <c r="X28" s="12"/>
      <c r="Z28" s="12"/>
    </row>
    <row r="29" spans="1:26" ht="64.5" x14ac:dyDescent="0.25">
      <c r="A29" s="6" t="s">
        <v>102</v>
      </c>
      <c r="B29" s="7" t="s">
        <v>103</v>
      </c>
      <c r="C29" s="8" t="s">
        <v>28</v>
      </c>
      <c r="D29" s="9">
        <v>885200</v>
      </c>
      <c r="E29" s="7" t="s">
        <v>29</v>
      </c>
      <c r="F29" s="10" t="s">
        <v>63</v>
      </c>
      <c r="G29" s="7">
        <v>50</v>
      </c>
      <c r="H29" s="11" t="s">
        <v>104</v>
      </c>
      <c r="I29" s="7">
        <f>+(J29+W29+Y29)/3</f>
        <v>1112733.6666666667</v>
      </c>
      <c r="J29" s="8">
        <v>1522999</v>
      </c>
      <c r="K29" s="12"/>
      <c r="L29" s="8" t="s">
        <v>32</v>
      </c>
      <c r="M29" s="12"/>
      <c r="N29" s="8"/>
      <c r="O29" s="13"/>
      <c r="P29" s="10"/>
      <c r="Q29" s="14"/>
      <c r="R29" s="15"/>
      <c r="S29" s="15"/>
      <c r="T29" s="16">
        <f t="shared" si="0"/>
        <v>0</v>
      </c>
      <c r="U29" s="17"/>
      <c r="V29" s="12" t="s">
        <v>105</v>
      </c>
      <c r="W29">
        <v>985712</v>
      </c>
      <c r="X29" s="12" t="s">
        <v>106</v>
      </c>
      <c r="Y29">
        <v>829490</v>
      </c>
      <c r="Z29" s="12" t="s">
        <v>107</v>
      </c>
    </row>
    <row r="30" spans="1:26" ht="243" x14ac:dyDescent="0.25">
      <c r="A30" s="6" t="s">
        <v>102</v>
      </c>
      <c r="B30" s="7" t="s">
        <v>103</v>
      </c>
      <c r="C30" s="8" t="s">
        <v>38</v>
      </c>
      <c r="D30" s="9">
        <v>946800</v>
      </c>
      <c r="E30" s="7" t="s">
        <v>108</v>
      </c>
      <c r="F30" s="10" t="s">
        <v>109</v>
      </c>
      <c r="G30" s="7">
        <v>1</v>
      </c>
      <c r="H30" s="11" t="s">
        <v>110</v>
      </c>
      <c r="I30" s="7">
        <f>+(J30+W30+Y30)/3</f>
        <v>1053102.3333333333</v>
      </c>
      <c r="J30" s="8">
        <v>1239999</v>
      </c>
      <c r="K30" s="12"/>
      <c r="L30" s="8" t="s">
        <v>32</v>
      </c>
      <c r="M30" s="12"/>
      <c r="N30" s="8"/>
      <c r="O30" s="13"/>
      <c r="P30" s="10"/>
      <c r="Q30" s="14"/>
      <c r="R30" s="15"/>
      <c r="S30" s="15"/>
      <c r="T30" s="16">
        <f t="shared" si="0"/>
        <v>0</v>
      </c>
      <c r="U30" s="17"/>
      <c r="V30" s="12" t="s">
        <v>111</v>
      </c>
      <c r="W30">
        <v>1059309</v>
      </c>
      <c r="X30" s="12" t="s">
        <v>112</v>
      </c>
      <c r="Y30">
        <v>859999</v>
      </c>
      <c r="Z30" s="12" t="s">
        <v>113</v>
      </c>
    </row>
    <row r="31" spans="1:26" ht="77.25" x14ac:dyDescent="0.25">
      <c r="A31" s="6" t="s">
        <v>102</v>
      </c>
      <c r="B31" s="7" t="s">
        <v>103</v>
      </c>
      <c r="C31" s="8" t="s">
        <v>36</v>
      </c>
      <c r="D31" s="9">
        <v>1005800</v>
      </c>
      <c r="E31" s="7" t="s">
        <v>29</v>
      </c>
      <c r="F31" s="10" t="s">
        <v>57</v>
      </c>
      <c r="G31" s="7">
        <v>50</v>
      </c>
      <c r="H31" s="11" t="s">
        <v>114</v>
      </c>
      <c r="I31" s="7">
        <v>50</v>
      </c>
      <c r="J31" s="8"/>
      <c r="K31" s="12"/>
      <c r="L31" s="8" t="s">
        <v>32</v>
      </c>
      <c r="M31" s="12"/>
      <c r="N31" s="8"/>
      <c r="O31" s="13"/>
      <c r="P31" s="10"/>
      <c r="Q31" s="14"/>
      <c r="R31" s="15"/>
      <c r="S31" s="15"/>
      <c r="T31" s="16">
        <f t="shared" si="0"/>
        <v>0</v>
      </c>
      <c r="U31" s="17"/>
      <c r="V31" s="12"/>
      <c r="X31" s="12"/>
      <c r="Z31" s="12"/>
    </row>
    <row r="32" spans="1:26" ht="39" x14ac:dyDescent="0.25">
      <c r="A32" s="6" t="s">
        <v>102</v>
      </c>
      <c r="B32" s="7" t="s">
        <v>103</v>
      </c>
      <c r="C32" s="8" t="s">
        <v>28</v>
      </c>
      <c r="D32" s="9">
        <v>1056925</v>
      </c>
      <c r="E32" s="7" t="s">
        <v>42</v>
      </c>
      <c r="F32" s="10" t="s">
        <v>57</v>
      </c>
      <c r="G32" s="7">
        <v>10</v>
      </c>
      <c r="H32" s="11" t="s">
        <v>115</v>
      </c>
      <c r="I32" s="7">
        <f t="shared" ref="I32" si="1">+(J32+W32+Y32)/3</f>
        <v>1182253</v>
      </c>
      <c r="J32" s="8">
        <v>939999</v>
      </c>
      <c r="K32" s="12" t="s">
        <v>45</v>
      </c>
      <c r="L32" s="8" t="s">
        <v>32</v>
      </c>
      <c r="M32" s="12" t="s">
        <v>46</v>
      </c>
      <c r="N32" s="8" t="s">
        <v>46</v>
      </c>
      <c r="O32" s="13"/>
      <c r="P32" s="10"/>
      <c r="Q32" s="14">
        <v>0</v>
      </c>
      <c r="R32" s="15">
        <v>0</v>
      </c>
      <c r="S32" s="15">
        <v>0</v>
      </c>
      <c r="T32" s="16">
        <f t="shared" si="0"/>
        <v>0</v>
      </c>
      <c r="U32" s="17"/>
      <c r="V32" s="12" t="s">
        <v>116</v>
      </c>
      <c r="W32">
        <v>1781260</v>
      </c>
      <c r="X32" s="12" t="s">
        <v>117</v>
      </c>
      <c r="Y32">
        <v>825500</v>
      </c>
      <c r="Z32" s="12" t="s">
        <v>118</v>
      </c>
    </row>
    <row r="33" spans="1:26" ht="51.75" x14ac:dyDescent="0.25">
      <c r="A33" s="6" t="s">
        <v>102</v>
      </c>
      <c r="B33" s="7" t="s">
        <v>103</v>
      </c>
      <c r="C33" s="8" t="s">
        <v>28</v>
      </c>
      <c r="D33" s="9">
        <v>1132300</v>
      </c>
      <c r="E33" s="7" t="s">
        <v>47</v>
      </c>
      <c r="F33" s="10" t="s">
        <v>63</v>
      </c>
      <c r="G33" s="7">
        <v>5</v>
      </c>
      <c r="H33" s="11" t="s">
        <v>119</v>
      </c>
      <c r="I33" s="7">
        <v>50</v>
      </c>
      <c r="J33" s="8"/>
      <c r="K33" s="12"/>
      <c r="L33" s="8" t="s">
        <v>32</v>
      </c>
      <c r="M33" s="12"/>
      <c r="N33" s="8"/>
      <c r="O33" s="13"/>
      <c r="P33" s="10"/>
      <c r="Q33" s="14"/>
      <c r="R33" s="15"/>
      <c r="S33" s="15"/>
      <c r="T33" s="16">
        <f t="shared" si="0"/>
        <v>0</v>
      </c>
      <c r="U33" s="17"/>
      <c r="V33" s="12"/>
      <c r="X33" s="12"/>
      <c r="Z33" s="12"/>
    </row>
    <row r="34" spans="1:26" ht="77.25" x14ac:dyDescent="0.25">
      <c r="A34" s="6" t="s">
        <v>102</v>
      </c>
      <c r="B34" s="7" t="s">
        <v>103</v>
      </c>
      <c r="C34" s="8" t="s">
        <v>38</v>
      </c>
      <c r="D34" s="9">
        <v>1157200</v>
      </c>
      <c r="E34" s="7" t="s">
        <v>29</v>
      </c>
      <c r="F34" s="10" t="s">
        <v>57</v>
      </c>
      <c r="G34" s="7">
        <v>10</v>
      </c>
      <c r="H34" s="11" t="s">
        <v>120</v>
      </c>
      <c r="I34" s="7">
        <v>50</v>
      </c>
      <c r="J34" s="8"/>
      <c r="K34" s="12"/>
      <c r="L34" s="8" t="s">
        <v>32</v>
      </c>
      <c r="M34" s="12"/>
      <c r="N34" s="8"/>
      <c r="O34" s="13"/>
      <c r="P34" s="10"/>
      <c r="Q34" s="14"/>
      <c r="R34" s="15"/>
      <c r="S34" s="15"/>
      <c r="T34" s="16">
        <f t="shared" si="0"/>
        <v>0</v>
      </c>
      <c r="U34" s="17"/>
      <c r="V34" s="12"/>
      <c r="X34" s="12"/>
      <c r="Z34" s="12"/>
    </row>
    <row r="35" spans="1:26" ht="64.5" x14ac:dyDescent="0.25">
      <c r="A35" s="6" t="s">
        <v>102</v>
      </c>
      <c r="B35" s="7" t="s">
        <v>103</v>
      </c>
      <c r="C35" s="8" t="s">
        <v>28</v>
      </c>
      <c r="D35" s="9">
        <v>1185000</v>
      </c>
      <c r="E35" s="7" t="s">
        <v>53</v>
      </c>
      <c r="F35" s="10" t="s">
        <v>100</v>
      </c>
      <c r="G35" s="7">
        <v>50</v>
      </c>
      <c r="H35" s="11" t="s">
        <v>121</v>
      </c>
      <c r="I35" s="7">
        <v>50</v>
      </c>
      <c r="J35" s="8"/>
      <c r="K35" s="12"/>
      <c r="L35" s="8" t="s">
        <v>32</v>
      </c>
      <c r="M35" s="12"/>
      <c r="N35" s="8"/>
      <c r="O35" s="13"/>
      <c r="P35" s="10"/>
      <c r="Q35" s="14"/>
      <c r="R35" s="15"/>
      <c r="S35" s="15"/>
      <c r="T35" s="16">
        <f t="shared" si="0"/>
        <v>0</v>
      </c>
      <c r="U35" s="17"/>
      <c r="V35" s="12"/>
      <c r="X35" s="12"/>
      <c r="Z35" s="12"/>
    </row>
    <row r="36" spans="1:26" ht="51.75" x14ac:dyDescent="0.25">
      <c r="A36" s="6" t="s">
        <v>102</v>
      </c>
      <c r="B36" s="7" t="s">
        <v>103</v>
      </c>
      <c r="C36" s="8" t="s">
        <v>36</v>
      </c>
      <c r="D36" s="9">
        <v>1218300</v>
      </c>
      <c r="E36" s="7" t="s">
        <v>47</v>
      </c>
      <c r="F36" s="10" t="s">
        <v>122</v>
      </c>
      <c r="G36" s="7">
        <v>5</v>
      </c>
      <c r="H36" s="11" t="s">
        <v>123</v>
      </c>
      <c r="I36" s="7">
        <v>50</v>
      </c>
      <c r="J36" s="8"/>
      <c r="K36" s="12"/>
      <c r="L36" s="8" t="s">
        <v>32</v>
      </c>
      <c r="M36" s="12"/>
      <c r="N36" s="8"/>
      <c r="O36" s="13"/>
      <c r="P36" s="10"/>
      <c r="Q36" s="14"/>
      <c r="R36" s="15"/>
      <c r="S36" s="15"/>
      <c r="T36" s="16">
        <f t="shared" si="0"/>
        <v>0</v>
      </c>
      <c r="U36" s="17"/>
      <c r="V36" s="12"/>
      <c r="X36" s="12"/>
      <c r="Z36" s="12"/>
    </row>
    <row r="37" spans="1:26" ht="51.75" x14ac:dyDescent="0.25">
      <c r="A37" s="6" t="s">
        <v>102</v>
      </c>
      <c r="B37" s="7" t="s">
        <v>103</v>
      </c>
      <c r="C37" s="8" t="s">
        <v>38</v>
      </c>
      <c r="D37" s="9">
        <v>1220800</v>
      </c>
      <c r="E37" s="7" t="s">
        <v>47</v>
      </c>
      <c r="F37" s="10" t="s">
        <v>57</v>
      </c>
      <c r="G37" s="7">
        <v>5</v>
      </c>
      <c r="H37" s="11" t="s">
        <v>124</v>
      </c>
      <c r="I37" s="7">
        <v>50</v>
      </c>
      <c r="J37" s="8"/>
      <c r="K37" s="12"/>
      <c r="L37" s="8" t="s">
        <v>32</v>
      </c>
      <c r="M37" s="12"/>
      <c r="N37" s="8"/>
      <c r="O37" s="13"/>
      <c r="P37" s="10"/>
      <c r="Q37" s="14"/>
      <c r="R37" s="15"/>
      <c r="S37" s="15"/>
      <c r="T37" s="16">
        <f t="shared" si="0"/>
        <v>0</v>
      </c>
      <c r="U37" s="17"/>
      <c r="V37" s="12"/>
      <c r="X37" s="12"/>
      <c r="Z37" s="12"/>
    </row>
    <row r="38" spans="1:26" ht="51.75" x14ac:dyDescent="0.25">
      <c r="A38" s="6" t="s">
        <v>102</v>
      </c>
      <c r="B38" s="7" t="s">
        <v>103</v>
      </c>
      <c r="C38" s="8" t="s">
        <v>40</v>
      </c>
      <c r="D38" s="9">
        <v>1235700</v>
      </c>
      <c r="E38" s="7" t="s">
        <v>47</v>
      </c>
      <c r="F38" s="10" t="s">
        <v>57</v>
      </c>
      <c r="G38" s="7">
        <v>3</v>
      </c>
      <c r="H38" s="11" t="s">
        <v>125</v>
      </c>
      <c r="I38" s="7">
        <v>50</v>
      </c>
      <c r="J38" s="8"/>
      <c r="K38" s="12"/>
      <c r="L38" s="8" t="s">
        <v>32</v>
      </c>
      <c r="M38" s="12"/>
      <c r="N38" s="8"/>
      <c r="O38" s="13"/>
      <c r="P38" s="10"/>
      <c r="Q38" s="14"/>
      <c r="R38" s="15"/>
      <c r="S38" s="15"/>
      <c r="T38" s="16">
        <f t="shared" si="0"/>
        <v>0</v>
      </c>
      <c r="U38" s="17"/>
      <c r="V38" s="12"/>
      <c r="X38" s="12"/>
      <c r="Z38" s="12"/>
    </row>
    <row r="39" spans="1:26" ht="141" x14ac:dyDescent="0.25">
      <c r="A39" s="6" t="s">
        <v>102</v>
      </c>
      <c r="B39" s="7" t="s">
        <v>103</v>
      </c>
      <c r="C39" s="8" t="s">
        <v>36</v>
      </c>
      <c r="D39" s="9">
        <v>1302450</v>
      </c>
      <c r="E39" s="7" t="s">
        <v>108</v>
      </c>
      <c r="F39" s="10" t="s">
        <v>57</v>
      </c>
      <c r="G39" s="7">
        <v>1</v>
      </c>
      <c r="H39" s="11" t="s">
        <v>126</v>
      </c>
      <c r="I39" s="7">
        <v>50</v>
      </c>
      <c r="J39" s="8"/>
      <c r="K39" s="12"/>
      <c r="L39" s="8" t="s">
        <v>32</v>
      </c>
      <c r="M39" s="12"/>
      <c r="N39" s="8"/>
      <c r="O39" s="13"/>
      <c r="P39" s="10"/>
      <c r="Q39" s="14"/>
      <c r="R39" s="15"/>
      <c r="S39" s="15"/>
      <c r="T39" s="16">
        <f t="shared" si="0"/>
        <v>0</v>
      </c>
      <c r="U39" s="17"/>
      <c r="V39" s="12"/>
      <c r="X39" s="12"/>
      <c r="Z39" s="12"/>
    </row>
    <row r="40" spans="1:26" ht="115.5" x14ac:dyDescent="0.25">
      <c r="A40" s="6" t="s">
        <v>102</v>
      </c>
      <c r="B40" s="7" t="s">
        <v>103</v>
      </c>
      <c r="C40" s="8" t="s">
        <v>28</v>
      </c>
      <c r="D40" s="9">
        <v>1414490</v>
      </c>
      <c r="E40" s="7" t="s">
        <v>108</v>
      </c>
      <c r="F40" s="10" t="s">
        <v>57</v>
      </c>
      <c r="G40" s="7">
        <v>1</v>
      </c>
      <c r="H40" s="11" t="s">
        <v>127</v>
      </c>
      <c r="I40" s="7">
        <v>50</v>
      </c>
      <c r="J40" s="8"/>
      <c r="K40" s="12"/>
      <c r="L40" s="8" t="s">
        <v>32</v>
      </c>
      <c r="M40" s="12"/>
      <c r="N40" s="8"/>
      <c r="O40" s="13"/>
      <c r="P40" s="10"/>
      <c r="Q40" s="14"/>
      <c r="R40" s="15"/>
      <c r="S40" s="15"/>
      <c r="T40" s="16">
        <f t="shared" si="0"/>
        <v>0</v>
      </c>
      <c r="U40" s="17"/>
      <c r="V40" s="12"/>
      <c r="X40" s="12"/>
      <c r="Z40" s="12"/>
    </row>
    <row r="41" spans="1:26" ht="102.75" x14ac:dyDescent="0.25">
      <c r="A41" s="6" t="s">
        <v>102</v>
      </c>
      <c r="B41" s="7" t="s">
        <v>103</v>
      </c>
      <c r="C41" s="8" t="s">
        <v>36</v>
      </c>
      <c r="D41" s="9">
        <v>1602250</v>
      </c>
      <c r="E41" s="7" t="s">
        <v>53</v>
      </c>
      <c r="F41" s="10" t="s">
        <v>128</v>
      </c>
      <c r="G41" s="7">
        <v>50</v>
      </c>
      <c r="H41" s="11" t="s">
        <v>129</v>
      </c>
      <c r="I41" s="7">
        <v>50</v>
      </c>
      <c r="J41" s="8"/>
      <c r="K41" s="12"/>
      <c r="L41" s="8" t="s">
        <v>32</v>
      </c>
      <c r="M41" s="12"/>
      <c r="N41" s="8"/>
      <c r="O41" s="13"/>
      <c r="P41" s="10"/>
      <c r="Q41" s="14"/>
      <c r="R41" s="15"/>
      <c r="S41" s="15"/>
      <c r="T41" s="16">
        <f t="shared" si="0"/>
        <v>0</v>
      </c>
      <c r="U41" s="17"/>
      <c r="V41" s="12"/>
      <c r="X41" s="12"/>
      <c r="Z41" s="12"/>
    </row>
    <row r="42" spans="1:26" ht="51.75" x14ac:dyDescent="0.25">
      <c r="A42" s="6" t="s">
        <v>130</v>
      </c>
      <c r="B42" s="7" t="s">
        <v>131</v>
      </c>
      <c r="C42" s="8" t="s">
        <v>28</v>
      </c>
      <c r="D42" s="9">
        <v>1195900</v>
      </c>
      <c r="E42" s="7" t="s">
        <v>47</v>
      </c>
      <c r="F42" s="10" t="s">
        <v>63</v>
      </c>
      <c r="G42" s="7">
        <v>3</v>
      </c>
      <c r="H42" s="11" t="s">
        <v>132</v>
      </c>
      <c r="I42" s="7">
        <f>+(J42+W42+Y42)/3</f>
        <v>1388490</v>
      </c>
      <c r="J42" s="8">
        <v>1766187</v>
      </c>
      <c r="K42" s="12"/>
      <c r="L42" s="8" t="s">
        <v>72</v>
      </c>
      <c r="M42" s="12"/>
      <c r="N42" s="8"/>
      <c r="O42" s="13"/>
      <c r="P42" s="10"/>
      <c r="Q42" s="14"/>
      <c r="R42" s="15"/>
      <c r="S42" s="15"/>
      <c r="T42" s="16">
        <f t="shared" si="0"/>
        <v>0</v>
      </c>
      <c r="U42" s="17"/>
      <c r="V42" s="12" t="s">
        <v>133</v>
      </c>
      <c r="W42">
        <v>1184998</v>
      </c>
      <c r="X42" s="12" t="s">
        <v>134</v>
      </c>
      <c r="Y42">
        <v>1214285</v>
      </c>
      <c r="Z42" s="12" t="s">
        <v>135</v>
      </c>
    </row>
    <row r="43" spans="1:26" ht="51.75" x14ac:dyDescent="0.25">
      <c r="A43" s="6" t="s">
        <v>130</v>
      </c>
      <c r="B43" s="7" t="s">
        <v>131</v>
      </c>
      <c r="C43" s="8" t="s">
        <v>36</v>
      </c>
      <c r="D43" s="9">
        <v>1401400</v>
      </c>
      <c r="E43" s="7" t="s">
        <v>47</v>
      </c>
      <c r="F43" s="10" t="s">
        <v>57</v>
      </c>
      <c r="G43" s="7">
        <v>3</v>
      </c>
      <c r="H43" s="11" t="s">
        <v>136</v>
      </c>
      <c r="I43" s="7">
        <v>10</v>
      </c>
      <c r="J43" s="8"/>
      <c r="K43" s="12"/>
      <c r="L43" s="8" t="s">
        <v>72</v>
      </c>
      <c r="M43" s="12"/>
      <c r="N43" s="8"/>
      <c r="O43" s="13"/>
      <c r="P43" s="10"/>
      <c r="Q43" s="14"/>
      <c r="R43" s="15"/>
      <c r="S43" s="15"/>
      <c r="T43" s="16">
        <f t="shared" si="0"/>
        <v>0</v>
      </c>
      <c r="U43" s="17"/>
      <c r="V43" s="12"/>
      <c r="X43" s="12"/>
      <c r="Z43" s="12"/>
    </row>
    <row r="44" spans="1:26" ht="51.75" x14ac:dyDescent="0.25">
      <c r="A44" s="6" t="s">
        <v>130</v>
      </c>
      <c r="B44" s="7" t="s">
        <v>131</v>
      </c>
      <c r="C44" s="8" t="s">
        <v>38</v>
      </c>
      <c r="D44" s="9">
        <v>1459900</v>
      </c>
      <c r="E44" s="7" t="s">
        <v>47</v>
      </c>
      <c r="F44" s="10" t="s">
        <v>57</v>
      </c>
      <c r="G44" s="7">
        <v>2</v>
      </c>
      <c r="H44" s="11" t="s">
        <v>137</v>
      </c>
      <c r="I44" s="7">
        <v>10</v>
      </c>
      <c r="J44" s="8"/>
      <c r="K44" s="12"/>
      <c r="L44" s="8" t="s">
        <v>72</v>
      </c>
      <c r="M44" s="12"/>
      <c r="N44" s="8"/>
      <c r="O44" s="13"/>
      <c r="P44" s="10"/>
      <c r="Q44" s="14"/>
      <c r="R44" s="15"/>
      <c r="S44" s="15"/>
      <c r="T44" s="16">
        <f t="shared" si="0"/>
        <v>0</v>
      </c>
      <c r="U44" s="17"/>
      <c r="V44" s="12"/>
      <c r="X44" s="12"/>
      <c r="Z44" s="12"/>
    </row>
    <row r="45" spans="1:26" ht="115.5" x14ac:dyDescent="0.25">
      <c r="A45" s="6" t="s">
        <v>130</v>
      </c>
      <c r="B45" s="7" t="s">
        <v>131</v>
      </c>
      <c r="C45" s="8" t="s">
        <v>36</v>
      </c>
      <c r="D45" s="9">
        <v>1503000</v>
      </c>
      <c r="E45" s="7" t="s">
        <v>108</v>
      </c>
      <c r="F45" s="10" t="s">
        <v>57</v>
      </c>
      <c r="G45" s="7">
        <v>1</v>
      </c>
      <c r="H45" s="11" t="s">
        <v>138</v>
      </c>
      <c r="I45" s="7">
        <f>+(J45+W45+Y45)/3</f>
        <v>1706269</v>
      </c>
      <c r="J45" s="8">
        <v>1470809</v>
      </c>
      <c r="K45" s="12"/>
      <c r="L45" s="8" t="s">
        <v>72</v>
      </c>
      <c r="M45" s="12"/>
      <c r="N45" s="8"/>
      <c r="O45" s="13"/>
      <c r="P45" s="10"/>
      <c r="Q45" s="14"/>
      <c r="R45" s="15"/>
      <c r="S45" s="15"/>
      <c r="T45" s="16">
        <f t="shared" si="0"/>
        <v>0</v>
      </c>
      <c r="U45" s="17"/>
      <c r="V45" s="12" t="s">
        <v>139</v>
      </c>
      <c r="W45">
        <v>1747999</v>
      </c>
      <c r="X45" s="12" t="s">
        <v>1172</v>
      </c>
      <c r="Y45">
        <v>1899999</v>
      </c>
      <c r="Z45" s="12" t="s">
        <v>1173</v>
      </c>
    </row>
    <row r="46" spans="1:26" ht="141" x14ac:dyDescent="0.25">
      <c r="A46" s="6" t="s">
        <v>130</v>
      </c>
      <c r="B46" s="7" t="s">
        <v>131</v>
      </c>
      <c r="C46" s="8" t="s">
        <v>38</v>
      </c>
      <c r="D46" s="9">
        <v>1550090</v>
      </c>
      <c r="E46" s="7" t="s">
        <v>108</v>
      </c>
      <c r="F46" s="10" t="s">
        <v>57</v>
      </c>
      <c r="G46" s="7">
        <v>1</v>
      </c>
      <c r="H46" s="11" t="s">
        <v>140</v>
      </c>
      <c r="I46" s="7">
        <v>10</v>
      </c>
      <c r="J46" s="8"/>
      <c r="K46" s="12"/>
      <c r="L46" s="8" t="s">
        <v>72</v>
      </c>
      <c r="M46" s="12"/>
      <c r="N46" s="8"/>
      <c r="O46" s="13"/>
      <c r="P46" s="10"/>
      <c r="Q46" s="14"/>
      <c r="R46" s="15"/>
      <c r="S46" s="15"/>
      <c r="T46" s="16">
        <f t="shared" si="0"/>
        <v>0</v>
      </c>
      <c r="U46" s="17"/>
      <c r="V46" s="12"/>
      <c r="X46" s="12"/>
      <c r="Z46" s="12"/>
    </row>
    <row r="47" spans="1:26" ht="102.75" x14ac:dyDescent="0.25">
      <c r="A47" s="6" t="s">
        <v>130</v>
      </c>
      <c r="B47" s="7" t="s">
        <v>131</v>
      </c>
      <c r="C47" s="8" t="s">
        <v>36</v>
      </c>
      <c r="D47" s="9">
        <v>2440350</v>
      </c>
      <c r="E47" s="7" t="s">
        <v>53</v>
      </c>
      <c r="F47" s="10" t="s">
        <v>141</v>
      </c>
      <c r="G47" s="7">
        <v>10</v>
      </c>
      <c r="H47" s="11" t="s">
        <v>142</v>
      </c>
      <c r="I47" s="7">
        <v>10</v>
      </c>
      <c r="J47" s="8"/>
      <c r="K47" s="12"/>
      <c r="L47" s="8" t="s">
        <v>72</v>
      </c>
      <c r="M47" s="12"/>
      <c r="N47" s="8"/>
      <c r="O47" s="13"/>
      <c r="P47" s="10"/>
      <c r="Q47" s="14"/>
      <c r="R47" s="15"/>
      <c r="S47" s="15"/>
      <c r="T47" s="16">
        <f t="shared" si="0"/>
        <v>0</v>
      </c>
      <c r="U47" s="17"/>
      <c r="V47" s="12"/>
      <c r="X47" s="12"/>
      <c r="Z47" s="12"/>
    </row>
    <row r="48" spans="1:26" ht="179.25" x14ac:dyDescent="0.25">
      <c r="A48" s="6" t="s">
        <v>130</v>
      </c>
      <c r="B48" s="7" t="s">
        <v>131</v>
      </c>
      <c r="C48" s="8" t="s">
        <v>28</v>
      </c>
      <c r="D48" s="9">
        <v>2558580</v>
      </c>
      <c r="E48" s="7" t="s">
        <v>108</v>
      </c>
      <c r="F48" s="10" t="s">
        <v>57</v>
      </c>
      <c r="G48" s="7">
        <v>1</v>
      </c>
      <c r="H48" s="11" t="s">
        <v>143</v>
      </c>
      <c r="I48" s="7">
        <v>10</v>
      </c>
      <c r="J48" s="8"/>
      <c r="K48" s="12"/>
      <c r="L48" s="8" t="s">
        <v>72</v>
      </c>
      <c r="M48" s="12"/>
      <c r="N48" s="8"/>
      <c r="O48" s="13"/>
      <c r="P48" s="10"/>
      <c r="Q48" s="14"/>
      <c r="R48" s="15"/>
      <c r="S48" s="15"/>
      <c r="T48" s="16">
        <f t="shared" si="0"/>
        <v>0</v>
      </c>
      <c r="U48" s="17"/>
      <c r="V48" s="12"/>
      <c r="X48" s="12"/>
      <c r="Z48" s="12"/>
    </row>
    <row r="49" spans="1:26" ht="64.5" x14ac:dyDescent="0.25">
      <c r="A49" s="6" t="s">
        <v>130</v>
      </c>
      <c r="B49" s="7" t="s">
        <v>131</v>
      </c>
      <c r="C49" s="8" t="s">
        <v>28</v>
      </c>
      <c r="D49" s="9">
        <v>2871000</v>
      </c>
      <c r="E49" s="7" t="s">
        <v>53</v>
      </c>
      <c r="F49" s="10" t="s">
        <v>100</v>
      </c>
      <c r="G49" s="7">
        <v>10</v>
      </c>
      <c r="H49" s="11" t="s">
        <v>144</v>
      </c>
      <c r="I49" s="7">
        <v>10</v>
      </c>
      <c r="J49" s="8"/>
      <c r="K49" s="12"/>
      <c r="L49" s="8" t="s">
        <v>72</v>
      </c>
      <c r="M49" s="12"/>
      <c r="N49" s="8"/>
      <c r="O49" s="13"/>
      <c r="P49" s="10"/>
      <c r="Q49" s="14"/>
      <c r="R49" s="15"/>
      <c r="S49" s="15"/>
      <c r="T49" s="16">
        <f t="shared" si="0"/>
        <v>0</v>
      </c>
      <c r="U49" s="17"/>
      <c r="V49" s="12"/>
      <c r="X49" s="12"/>
      <c r="Z49" s="12"/>
    </row>
    <row r="50" spans="1:26" ht="26.25" x14ac:dyDescent="0.25">
      <c r="A50" s="6" t="s">
        <v>145</v>
      </c>
      <c r="B50" s="7" t="s">
        <v>146</v>
      </c>
      <c r="C50" s="8" t="s">
        <v>28</v>
      </c>
      <c r="D50" s="9">
        <v>94355</v>
      </c>
      <c r="E50" s="7" t="s">
        <v>42</v>
      </c>
      <c r="F50" s="10" t="s">
        <v>147</v>
      </c>
      <c r="G50" s="7">
        <v>20</v>
      </c>
      <c r="H50" s="11" t="s">
        <v>148</v>
      </c>
      <c r="I50" s="7">
        <f>+(J50+W50+Y50)/3</f>
        <v>173222.33333333334</v>
      </c>
      <c r="J50" s="8">
        <v>169199</v>
      </c>
      <c r="K50" s="12" t="s">
        <v>45</v>
      </c>
      <c r="L50" s="8" t="s">
        <v>32</v>
      </c>
      <c r="M50" s="12" t="s">
        <v>46</v>
      </c>
      <c r="N50" s="8" t="s">
        <v>46</v>
      </c>
      <c r="O50" s="13"/>
      <c r="P50" s="10"/>
      <c r="Q50" s="14">
        <v>0</v>
      </c>
      <c r="R50" s="15">
        <v>0</v>
      </c>
      <c r="S50" s="15">
        <v>0</v>
      </c>
      <c r="T50" s="16">
        <f t="shared" si="0"/>
        <v>0</v>
      </c>
      <c r="U50" s="17"/>
      <c r="V50" s="12" t="s">
        <v>149</v>
      </c>
      <c r="W50">
        <v>189102</v>
      </c>
      <c r="X50" s="12" t="s">
        <v>150</v>
      </c>
      <c r="Y50">
        <v>161366</v>
      </c>
      <c r="Z50" s="12" t="s">
        <v>1174</v>
      </c>
    </row>
    <row r="51" spans="1:26" ht="26.25" x14ac:dyDescent="0.25">
      <c r="A51" s="6" t="s">
        <v>145</v>
      </c>
      <c r="B51" s="7" t="s">
        <v>146</v>
      </c>
      <c r="C51" s="8" t="s">
        <v>28</v>
      </c>
      <c r="D51" s="9">
        <v>100000</v>
      </c>
      <c r="E51" s="7" t="s">
        <v>151</v>
      </c>
      <c r="F51" s="10" t="s">
        <v>147</v>
      </c>
      <c r="G51" s="7">
        <v>100</v>
      </c>
      <c r="H51" s="11" t="s">
        <v>152</v>
      </c>
      <c r="I51" s="7">
        <v>100</v>
      </c>
      <c r="J51" s="8"/>
      <c r="K51" s="12" t="s">
        <v>153</v>
      </c>
      <c r="L51" s="8" t="s">
        <v>32</v>
      </c>
      <c r="M51" s="12"/>
      <c r="N51" s="8" t="s">
        <v>46</v>
      </c>
      <c r="O51" s="13"/>
      <c r="P51" s="10"/>
      <c r="Q51" s="14">
        <v>0</v>
      </c>
      <c r="R51" s="15">
        <v>0</v>
      </c>
      <c r="S51" s="15">
        <v>0</v>
      </c>
      <c r="T51" s="16">
        <f t="shared" si="0"/>
        <v>0</v>
      </c>
      <c r="U51" s="17"/>
      <c r="V51" s="12"/>
      <c r="X51" s="12"/>
      <c r="Z51" s="12"/>
    </row>
    <row r="52" spans="1:26" x14ac:dyDescent="0.25">
      <c r="A52" s="6" t="s">
        <v>145</v>
      </c>
      <c r="B52" s="7" t="s">
        <v>146</v>
      </c>
      <c r="C52" s="8" t="s">
        <v>28</v>
      </c>
      <c r="D52" s="9">
        <v>102480</v>
      </c>
      <c r="E52" s="7" t="s">
        <v>108</v>
      </c>
      <c r="F52" s="10" t="s">
        <v>147</v>
      </c>
      <c r="G52" s="7">
        <v>2</v>
      </c>
      <c r="H52" s="11" t="s">
        <v>154</v>
      </c>
      <c r="I52" s="7">
        <v>100</v>
      </c>
      <c r="J52" s="8"/>
      <c r="K52" s="12"/>
      <c r="L52" s="8" t="s">
        <v>32</v>
      </c>
      <c r="M52" s="12"/>
      <c r="N52" s="8"/>
      <c r="O52" s="13"/>
      <c r="P52" s="10"/>
      <c r="Q52" s="14"/>
      <c r="R52" s="15"/>
      <c r="S52" s="15"/>
      <c r="T52" s="16">
        <f t="shared" si="0"/>
        <v>0</v>
      </c>
      <c r="U52" s="17"/>
      <c r="V52" s="12"/>
      <c r="X52" s="12"/>
      <c r="Z52" s="12"/>
    </row>
    <row r="53" spans="1:26" ht="39" x14ac:dyDescent="0.25">
      <c r="A53" s="6" t="s">
        <v>145</v>
      </c>
      <c r="B53" s="7" t="s">
        <v>146</v>
      </c>
      <c r="C53" s="8" t="s">
        <v>38</v>
      </c>
      <c r="D53" s="9">
        <v>103700</v>
      </c>
      <c r="E53" s="7" t="s">
        <v>47</v>
      </c>
      <c r="F53" s="10" t="s">
        <v>147</v>
      </c>
      <c r="G53" s="7">
        <v>10</v>
      </c>
      <c r="H53" s="11" t="s">
        <v>155</v>
      </c>
      <c r="I53" s="7">
        <v>100</v>
      </c>
      <c r="J53" s="8"/>
      <c r="K53" s="12"/>
      <c r="L53" s="8" t="s">
        <v>32</v>
      </c>
      <c r="M53" s="12"/>
      <c r="N53" s="8"/>
      <c r="O53" s="13"/>
      <c r="P53" s="10"/>
      <c r="Q53" s="14"/>
      <c r="R53" s="15"/>
      <c r="S53" s="15"/>
      <c r="T53" s="16">
        <f t="shared" si="0"/>
        <v>0</v>
      </c>
      <c r="U53" s="17"/>
      <c r="V53" s="12"/>
      <c r="X53" s="12"/>
      <c r="Z53" s="12"/>
    </row>
    <row r="54" spans="1:26" ht="115.5" x14ac:dyDescent="0.25">
      <c r="A54" s="6" t="s">
        <v>145</v>
      </c>
      <c r="B54" s="7" t="s">
        <v>146</v>
      </c>
      <c r="C54" s="8" t="s">
        <v>38</v>
      </c>
      <c r="D54" s="9">
        <v>107900</v>
      </c>
      <c r="E54" s="7" t="s">
        <v>29</v>
      </c>
      <c r="F54" s="10" t="s">
        <v>156</v>
      </c>
      <c r="G54" s="7">
        <v>100</v>
      </c>
      <c r="H54" s="11" t="s">
        <v>157</v>
      </c>
      <c r="I54" s="7">
        <f t="shared" ref="I54" si="2">+(J54+W54+Y54)/3</f>
        <v>176665.66666666666</v>
      </c>
      <c r="J54" s="8">
        <v>159999</v>
      </c>
      <c r="K54" s="12"/>
      <c r="L54" s="8" t="s">
        <v>32</v>
      </c>
      <c r="M54" s="12"/>
      <c r="N54" s="8"/>
      <c r="O54" s="13"/>
      <c r="P54" s="10"/>
      <c r="Q54" s="14"/>
      <c r="R54" s="15"/>
      <c r="S54" s="15"/>
      <c r="T54" s="16">
        <f t="shared" si="0"/>
        <v>0</v>
      </c>
      <c r="U54" s="17"/>
      <c r="V54" s="12" t="s">
        <v>1175</v>
      </c>
      <c r="W54">
        <v>189999</v>
      </c>
      <c r="X54" s="12" t="s">
        <v>1176</v>
      </c>
      <c r="Y54">
        <v>179999</v>
      </c>
      <c r="Z54" s="12" t="s">
        <v>1177</v>
      </c>
    </row>
    <row r="55" spans="1:26" ht="64.5" x14ac:dyDescent="0.25">
      <c r="A55" s="6" t="s">
        <v>145</v>
      </c>
      <c r="B55" s="7" t="s">
        <v>146</v>
      </c>
      <c r="C55" s="8" t="s">
        <v>28</v>
      </c>
      <c r="D55" s="9">
        <v>110000</v>
      </c>
      <c r="E55" s="7" t="s">
        <v>29</v>
      </c>
      <c r="F55" s="10" t="s">
        <v>158</v>
      </c>
      <c r="G55" s="7">
        <v>100</v>
      </c>
      <c r="H55" s="11" t="s">
        <v>159</v>
      </c>
      <c r="I55" s="7">
        <v>100</v>
      </c>
      <c r="J55" s="8"/>
      <c r="K55" s="12"/>
      <c r="L55" s="8" t="s">
        <v>32</v>
      </c>
      <c r="M55" s="12"/>
      <c r="N55" s="8"/>
      <c r="O55" s="13"/>
      <c r="P55" s="10"/>
      <c r="Q55" s="14"/>
      <c r="R55" s="15"/>
      <c r="S55" s="15"/>
      <c r="T55" s="16">
        <f t="shared" si="0"/>
        <v>0</v>
      </c>
      <c r="U55" s="17"/>
      <c r="V55" s="12"/>
      <c r="X55" s="12"/>
      <c r="Z55" s="12"/>
    </row>
    <row r="56" spans="1:26" x14ac:dyDescent="0.25">
      <c r="A56" s="6" t="s">
        <v>145</v>
      </c>
      <c r="B56" s="7" t="s">
        <v>146</v>
      </c>
      <c r="C56" s="8" t="s">
        <v>36</v>
      </c>
      <c r="D56" s="9">
        <v>116410</v>
      </c>
      <c r="E56" s="7" t="s">
        <v>108</v>
      </c>
      <c r="F56" s="10" t="s">
        <v>160</v>
      </c>
      <c r="G56" s="7">
        <v>4</v>
      </c>
      <c r="H56" s="11" t="s">
        <v>154</v>
      </c>
      <c r="I56" s="7">
        <v>100</v>
      </c>
      <c r="J56" s="8"/>
      <c r="K56" s="12"/>
      <c r="L56" s="8" t="s">
        <v>32</v>
      </c>
      <c r="M56" s="12"/>
      <c r="N56" s="8"/>
      <c r="O56" s="13"/>
      <c r="P56" s="10"/>
      <c r="Q56" s="14"/>
      <c r="R56" s="15"/>
      <c r="S56" s="15"/>
      <c r="T56" s="16">
        <f t="shared" si="0"/>
        <v>0</v>
      </c>
      <c r="U56" s="17"/>
      <c r="V56" s="12"/>
      <c r="X56" s="12"/>
      <c r="Z56" s="12"/>
    </row>
    <row r="57" spans="1:26" x14ac:dyDescent="0.25">
      <c r="A57" s="6" t="s">
        <v>145</v>
      </c>
      <c r="B57" s="7" t="s">
        <v>146</v>
      </c>
      <c r="C57" s="8" t="s">
        <v>36</v>
      </c>
      <c r="D57" s="9">
        <v>117235</v>
      </c>
      <c r="E57" s="7" t="s">
        <v>42</v>
      </c>
      <c r="F57" s="10" t="s">
        <v>158</v>
      </c>
      <c r="G57" s="7">
        <v>20</v>
      </c>
      <c r="H57" s="11" t="s">
        <v>161</v>
      </c>
      <c r="I57" s="7">
        <v>100</v>
      </c>
      <c r="J57" s="8"/>
      <c r="K57" s="12" t="s">
        <v>45</v>
      </c>
      <c r="L57" s="8" t="s">
        <v>32</v>
      </c>
      <c r="M57" s="12" t="s">
        <v>46</v>
      </c>
      <c r="N57" s="8" t="s">
        <v>46</v>
      </c>
      <c r="O57" s="13"/>
      <c r="P57" s="10"/>
      <c r="Q57" s="14">
        <v>0</v>
      </c>
      <c r="R57" s="15">
        <v>0</v>
      </c>
      <c r="S57" s="15">
        <v>0</v>
      </c>
      <c r="T57" s="16">
        <f t="shared" si="0"/>
        <v>0</v>
      </c>
      <c r="U57" s="17"/>
      <c r="V57" s="12"/>
      <c r="X57" s="12"/>
      <c r="Z57" s="12"/>
    </row>
    <row r="58" spans="1:26" ht="90" x14ac:dyDescent="0.25">
      <c r="A58" s="6" t="s">
        <v>145</v>
      </c>
      <c r="B58" s="7" t="s">
        <v>146</v>
      </c>
      <c r="C58" s="8" t="s">
        <v>62</v>
      </c>
      <c r="D58" s="9">
        <v>127330</v>
      </c>
      <c r="E58" s="7" t="s">
        <v>108</v>
      </c>
      <c r="F58" s="10" t="s">
        <v>162</v>
      </c>
      <c r="G58" s="7">
        <v>1</v>
      </c>
      <c r="H58" s="11" t="s">
        <v>163</v>
      </c>
      <c r="I58" s="7">
        <v>100</v>
      </c>
      <c r="J58" s="8"/>
      <c r="K58" s="12"/>
      <c r="L58" s="8" t="s">
        <v>32</v>
      </c>
      <c r="M58" s="12"/>
      <c r="N58" s="8"/>
      <c r="O58" s="13"/>
      <c r="P58" s="10"/>
      <c r="Q58" s="14"/>
      <c r="R58" s="15"/>
      <c r="S58" s="15"/>
      <c r="T58" s="16">
        <f t="shared" si="0"/>
        <v>0</v>
      </c>
      <c r="U58" s="17"/>
      <c r="V58" s="12"/>
      <c r="X58" s="12"/>
      <c r="Z58" s="12"/>
    </row>
    <row r="59" spans="1:26" ht="64.5" x14ac:dyDescent="0.25">
      <c r="A59" s="6" t="s">
        <v>145</v>
      </c>
      <c r="B59" s="7" t="s">
        <v>146</v>
      </c>
      <c r="C59" s="8" t="s">
        <v>36</v>
      </c>
      <c r="D59" s="9">
        <v>128100</v>
      </c>
      <c r="E59" s="7" t="s">
        <v>29</v>
      </c>
      <c r="F59" s="10" t="s">
        <v>158</v>
      </c>
      <c r="G59" s="7">
        <v>100</v>
      </c>
      <c r="H59" s="11" t="s">
        <v>164</v>
      </c>
      <c r="I59" s="7">
        <v>100</v>
      </c>
      <c r="J59" s="8"/>
      <c r="K59" s="12"/>
      <c r="L59" s="8" t="s">
        <v>32</v>
      </c>
      <c r="M59" s="12"/>
      <c r="N59" s="8"/>
      <c r="O59" s="13"/>
      <c r="P59" s="10"/>
      <c r="Q59" s="14"/>
      <c r="R59" s="15"/>
      <c r="S59" s="15"/>
      <c r="T59" s="16">
        <f t="shared" si="0"/>
        <v>0</v>
      </c>
      <c r="U59" s="17"/>
      <c r="V59" s="12"/>
      <c r="X59" s="12"/>
      <c r="Z59" s="12"/>
    </row>
    <row r="60" spans="1:26" ht="39" x14ac:dyDescent="0.25">
      <c r="A60" s="6" t="s">
        <v>145</v>
      </c>
      <c r="B60" s="7" t="s">
        <v>146</v>
      </c>
      <c r="C60" s="8" t="s">
        <v>36</v>
      </c>
      <c r="D60" s="9">
        <v>129600</v>
      </c>
      <c r="E60" s="7" t="s">
        <v>47</v>
      </c>
      <c r="F60" s="10" t="s">
        <v>158</v>
      </c>
      <c r="G60" s="7">
        <v>10</v>
      </c>
      <c r="H60" s="11" t="s">
        <v>165</v>
      </c>
      <c r="I60" s="7">
        <v>100</v>
      </c>
      <c r="J60" s="8"/>
      <c r="K60" s="12"/>
      <c r="L60" s="8" t="s">
        <v>32</v>
      </c>
      <c r="M60" s="12"/>
      <c r="N60" s="8"/>
      <c r="O60" s="13"/>
      <c r="P60" s="10"/>
      <c r="Q60" s="14"/>
      <c r="R60" s="15"/>
      <c r="S60" s="15"/>
      <c r="T60" s="16">
        <f t="shared" si="0"/>
        <v>0</v>
      </c>
      <c r="U60" s="17"/>
      <c r="V60" s="12"/>
      <c r="X60" s="12"/>
      <c r="Z60" s="12"/>
    </row>
    <row r="61" spans="1:26" ht="39" x14ac:dyDescent="0.25">
      <c r="A61" s="6" t="s">
        <v>145</v>
      </c>
      <c r="B61" s="7" t="s">
        <v>146</v>
      </c>
      <c r="C61" s="8" t="s">
        <v>166</v>
      </c>
      <c r="D61" s="9">
        <v>129980</v>
      </c>
      <c r="E61" s="7" t="s">
        <v>108</v>
      </c>
      <c r="F61" s="10" t="s">
        <v>167</v>
      </c>
      <c r="G61" s="7">
        <v>1</v>
      </c>
      <c r="H61" s="11" t="s">
        <v>168</v>
      </c>
      <c r="I61" s="7">
        <v>100</v>
      </c>
      <c r="J61" s="8"/>
      <c r="K61" s="12"/>
      <c r="L61" s="8" t="s">
        <v>32</v>
      </c>
      <c r="M61" s="12"/>
      <c r="N61" s="8"/>
      <c r="O61" s="13"/>
      <c r="P61" s="10"/>
      <c r="Q61" s="14"/>
      <c r="R61" s="15"/>
      <c r="S61" s="15"/>
      <c r="T61" s="16">
        <f t="shared" si="0"/>
        <v>0</v>
      </c>
      <c r="U61" s="17"/>
      <c r="V61" s="12"/>
      <c r="X61" s="12"/>
      <c r="Z61" s="12"/>
    </row>
    <row r="62" spans="1:26" x14ac:dyDescent="0.25">
      <c r="A62" s="6" t="s">
        <v>145</v>
      </c>
      <c r="B62" s="7" t="s">
        <v>146</v>
      </c>
      <c r="C62" s="8" t="s">
        <v>38</v>
      </c>
      <c r="D62" s="9">
        <v>130710</v>
      </c>
      <c r="E62" s="7" t="s">
        <v>108</v>
      </c>
      <c r="F62" s="10" t="s">
        <v>169</v>
      </c>
      <c r="G62" s="7">
        <v>4</v>
      </c>
      <c r="H62" s="11" t="s">
        <v>170</v>
      </c>
      <c r="I62" s="7">
        <v>100</v>
      </c>
      <c r="J62" s="8"/>
      <c r="K62" s="12"/>
      <c r="L62" s="8" t="s">
        <v>32</v>
      </c>
      <c r="M62" s="12"/>
      <c r="N62" s="8"/>
      <c r="O62" s="13"/>
      <c r="P62" s="10"/>
      <c r="Q62" s="14"/>
      <c r="R62" s="15"/>
      <c r="S62" s="15"/>
      <c r="T62" s="16">
        <f t="shared" si="0"/>
        <v>0</v>
      </c>
      <c r="U62" s="17"/>
      <c r="V62" s="12"/>
      <c r="X62" s="12"/>
      <c r="Z62" s="12"/>
    </row>
    <row r="63" spans="1:26" x14ac:dyDescent="0.25">
      <c r="A63" s="6" t="s">
        <v>145</v>
      </c>
      <c r="B63" s="7" t="s">
        <v>146</v>
      </c>
      <c r="C63" s="8" t="s">
        <v>40</v>
      </c>
      <c r="D63" s="9">
        <v>131680</v>
      </c>
      <c r="E63" s="7" t="s">
        <v>108</v>
      </c>
      <c r="F63" s="10" t="s">
        <v>158</v>
      </c>
      <c r="G63" s="7">
        <v>4</v>
      </c>
      <c r="H63" s="11" t="s">
        <v>154</v>
      </c>
      <c r="I63" s="7">
        <v>100</v>
      </c>
      <c r="J63" s="8"/>
      <c r="K63" s="12"/>
      <c r="L63" s="8" t="s">
        <v>32</v>
      </c>
      <c r="M63" s="12"/>
      <c r="N63" s="8"/>
      <c r="O63" s="13"/>
      <c r="P63" s="10"/>
      <c r="Q63" s="14"/>
      <c r="R63" s="15"/>
      <c r="S63" s="15"/>
      <c r="T63" s="16">
        <f t="shared" si="0"/>
        <v>0</v>
      </c>
      <c r="U63" s="17"/>
      <c r="V63" s="12"/>
      <c r="X63" s="12"/>
      <c r="Z63" s="12"/>
    </row>
    <row r="64" spans="1:26" x14ac:dyDescent="0.25">
      <c r="A64" s="6" t="s">
        <v>145</v>
      </c>
      <c r="B64" s="7" t="s">
        <v>146</v>
      </c>
      <c r="C64" s="8" t="s">
        <v>67</v>
      </c>
      <c r="D64" s="9">
        <v>133420</v>
      </c>
      <c r="E64" s="7" t="s">
        <v>108</v>
      </c>
      <c r="F64" s="10" t="s">
        <v>160</v>
      </c>
      <c r="G64" s="7">
        <v>1</v>
      </c>
      <c r="H64" s="11" t="s">
        <v>171</v>
      </c>
      <c r="I64" s="7">
        <v>100</v>
      </c>
      <c r="J64" s="8"/>
      <c r="K64" s="12"/>
      <c r="L64" s="8" t="s">
        <v>32</v>
      </c>
      <c r="M64" s="12"/>
      <c r="N64" s="8"/>
      <c r="O64" s="13"/>
      <c r="P64" s="10"/>
      <c r="Q64" s="14"/>
      <c r="R64" s="15"/>
      <c r="S64" s="15"/>
      <c r="T64" s="16">
        <f t="shared" si="0"/>
        <v>0</v>
      </c>
      <c r="U64" s="17"/>
      <c r="V64" s="12"/>
      <c r="X64" s="12"/>
      <c r="Z64" s="12"/>
    </row>
    <row r="65" spans="1:26" ht="39" x14ac:dyDescent="0.25">
      <c r="A65" s="6" t="s">
        <v>145</v>
      </c>
      <c r="B65" s="7" t="s">
        <v>146</v>
      </c>
      <c r="C65" s="8" t="s">
        <v>28</v>
      </c>
      <c r="D65" s="9">
        <v>139200</v>
      </c>
      <c r="E65" s="7" t="s">
        <v>47</v>
      </c>
      <c r="F65" s="10" t="s">
        <v>158</v>
      </c>
      <c r="G65" s="7">
        <v>10</v>
      </c>
      <c r="H65" s="11" t="s">
        <v>172</v>
      </c>
      <c r="I65" s="7">
        <v>100</v>
      </c>
      <c r="J65" s="8"/>
      <c r="K65" s="12"/>
      <c r="L65" s="8" t="s">
        <v>32</v>
      </c>
      <c r="M65" s="12"/>
      <c r="N65" s="8"/>
      <c r="O65" s="13"/>
      <c r="P65" s="10"/>
      <c r="Q65" s="14"/>
      <c r="R65" s="15"/>
      <c r="S65" s="15"/>
      <c r="T65" s="16">
        <f t="shared" si="0"/>
        <v>0</v>
      </c>
      <c r="U65" s="17"/>
      <c r="V65" s="12"/>
      <c r="X65" s="12"/>
      <c r="Z65" s="12"/>
    </row>
    <row r="66" spans="1:26" x14ac:dyDescent="0.25">
      <c r="A66" s="6" t="s">
        <v>145</v>
      </c>
      <c r="B66" s="7" t="s">
        <v>146</v>
      </c>
      <c r="C66" s="8" t="s">
        <v>173</v>
      </c>
      <c r="D66" s="9">
        <v>143620</v>
      </c>
      <c r="E66" s="7" t="s">
        <v>108</v>
      </c>
      <c r="F66" s="10" t="s">
        <v>147</v>
      </c>
      <c r="G66" s="7">
        <v>1</v>
      </c>
      <c r="H66" s="11" t="s">
        <v>174</v>
      </c>
      <c r="I66" s="7">
        <v>100</v>
      </c>
      <c r="J66" s="8"/>
      <c r="K66" s="12"/>
      <c r="L66" s="8" t="s">
        <v>32</v>
      </c>
      <c r="M66" s="12"/>
      <c r="N66" s="8"/>
      <c r="O66" s="13"/>
      <c r="P66" s="10"/>
      <c r="Q66" s="14"/>
      <c r="R66" s="15"/>
      <c r="S66" s="15"/>
      <c r="T66" s="16">
        <f t="shared" si="0"/>
        <v>0</v>
      </c>
      <c r="U66" s="17"/>
      <c r="V66" s="12"/>
      <c r="X66" s="12"/>
      <c r="Z66" s="12"/>
    </row>
    <row r="67" spans="1:26" x14ac:dyDescent="0.25">
      <c r="A67" s="6" t="s">
        <v>145</v>
      </c>
      <c r="B67" s="7" t="s">
        <v>146</v>
      </c>
      <c r="C67" s="8" t="s">
        <v>175</v>
      </c>
      <c r="D67" s="9">
        <v>144890</v>
      </c>
      <c r="E67" s="7" t="s">
        <v>108</v>
      </c>
      <c r="F67" s="10" t="s">
        <v>160</v>
      </c>
      <c r="G67" s="7">
        <v>1</v>
      </c>
      <c r="H67" s="11" t="s">
        <v>176</v>
      </c>
      <c r="I67" s="7">
        <v>100</v>
      </c>
      <c r="J67" s="8"/>
      <c r="K67" s="12"/>
      <c r="L67" s="8" t="s">
        <v>32</v>
      </c>
      <c r="M67" s="12"/>
      <c r="N67" s="8"/>
      <c r="O67" s="13"/>
      <c r="P67" s="10"/>
      <c r="Q67" s="14"/>
      <c r="R67" s="15"/>
      <c r="S67" s="15"/>
      <c r="T67" s="16">
        <f t="shared" si="0"/>
        <v>0</v>
      </c>
      <c r="U67" s="17"/>
      <c r="V67" s="12"/>
      <c r="X67" s="12"/>
      <c r="Z67" s="12"/>
    </row>
    <row r="68" spans="1:26" x14ac:dyDescent="0.25">
      <c r="A68" s="6" t="s">
        <v>145</v>
      </c>
      <c r="B68" s="7" t="s">
        <v>146</v>
      </c>
      <c r="C68" s="8" t="s">
        <v>56</v>
      </c>
      <c r="D68" s="9">
        <v>159270</v>
      </c>
      <c r="E68" s="7" t="s">
        <v>108</v>
      </c>
      <c r="F68" s="10" t="s">
        <v>169</v>
      </c>
      <c r="G68" s="7">
        <v>1</v>
      </c>
      <c r="H68" s="11" t="s">
        <v>177</v>
      </c>
      <c r="I68" s="7">
        <v>100</v>
      </c>
      <c r="J68" s="8"/>
      <c r="K68" s="12"/>
      <c r="L68" s="8" t="s">
        <v>32</v>
      </c>
      <c r="M68" s="12"/>
      <c r="N68" s="8"/>
      <c r="O68" s="13"/>
      <c r="P68" s="10"/>
      <c r="Q68" s="14"/>
      <c r="R68" s="15"/>
      <c r="S68" s="15"/>
      <c r="T68" s="16">
        <f t="shared" si="0"/>
        <v>0</v>
      </c>
      <c r="U68" s="17"/>
      <c r="V68" s="12"/>
      <c r="X68" s="12"/>
      <c r="Z68" s="12"/>
    </row>
    <row r="69" spans="1:26" ht="64.5" x14ac:dyDescent="0.25">
      <c r="A69" s="6" t="s">
        <v>145</v>
      </c>
      <c r="B69" s="7" t="s">
        <v>146</v>
      </c>
      <c r="C69" s="8" t="s">
        <v>178</v>
      </c>
      <c r="D69" s="9">
        <v>163860</v>
      </c>
      <c r="E69" s="7" t="s">
        <v>108</v>
      </c>
      <c r="F69" s="10" t="s">
        <v>167</v>
      </c>
      <c r="G69" s="7">
        <v>1</v>
      </c>
      <c r="H69" s="11" t="s">
        <v>179</v>
      </c>
      <c r="I69" s="7">
        <v>100</v>
      </c>
      <c r="J69" s="8"/>
      <c r="K69" s="12"/>
      <c r="L69" s="8" t="s">
        <v>32</v>
      </c>
      <c r="M69" s="12"/>
      <c r="N69" s="8"/>
      <c r="O69" s="13"/>
      <c r="P69" s="10"/>
      <c r="Q69" s="14"/>
      <c r="R69" s="15"/>
      <c r="S69" s="15"/>
      <c r="T69" s="16">
        <f t="shared" si="0"/>
        <v>0</v>
      </c>
      <c r="U69" s="17"/>
      <c r="V69" s="12"/>
      <c r="X69" s="12"/>
      <c r="Z69" s="12"/>
    </row>
    <row r="70" spans="1:26" x14ac:dyDescent="0.25">
      <c r="A70" s="6" t="s">
        <v>145</v>
      </c>
      <c r="B70" s="7" t="s">
        <v>146</v>
      </c>
      <c r="C70" s="8" t="s">
        <v>180</v>
      </c>
      <c r="D70" s="9">
        <v>163890</v>
      </c>
      <c r="E70" s="7" t="s">
        <v>108</v>
      </c>
      <c r="F70" s="10" t="s">
        <v>158</v>
      </c>
      <c r="G70" s="7">
        <v>1</v>
      </c>
      <c r="H70" s="11" t="s">
        <v>174</v>
      </c>
      <c r="I70" s="7">
        <v>100</v>
      </c>
      <c r="J70" s="8"/>
      <c r="K70" s="12"/>
      <c r="L70" s="8" t="s">
        <v>32</v>
      </c>
      <c r="M70" s="12"/>
      <c r="N70" s="8"/>
      <c r="O70" s="13"/>
      <c r="P70" s="10"/>
      <c r="Q70" s="14"/>
      <c r="R70" s="15"/>
      <c r="S70" s="15"/>
      <c r="T70" s="16">
        <f t="shared" si="0"/>
        <v>0</v>
      </c>
      <c r="U70" s="17"/>
      <c r="V70" s="12"/>
      <c r="X70" s="12"/>
      <c r="Z70" s="12"/>
    </row>
    <row r="71" spans="1:26" ht="64.5" x14ac:dyDescent="0.25">
      <c r="A71" s="6" t="s">
        <v>145</v>
      </c>
      <c r="B71" s="7" t="s">
        <v>146</v>
      </c>
      <c r="C71" s="8" t="s">
        <v>62</v>
      </c>
      <c r="D71" s="9">
        <v>189400</v>
      </c>
      <c r="E71" s="7" t="s">
        <v>29</v>
      </c>
      <c r="F71" s="10" t="s">
        <v>158</v>
      </c>
      <c r="G71" s="7">
        <v>100</v>
      </c>
      <c r="H71" s="11" t="s">
        <v>181</v>
      </c>
      <c r="I71" s="7">
        <v>100</v>
      </c>
      <c r="J71" s="8"/>
      <c r="K71" s="12"/>
      <c r="L71" s="8" t="s">
        <v>32</v>
      </c>
      <c r="M71" s="12"/>
      <c r="N71" s="8"/>
      <c r="O71" s="13"/>
      <c r="P71" s="10"/>
      <c r="Q71" s="14"/>
      <c r="R71" s="15"/>
      <c r="S71" s="15"/>
      <c r="T71" s="16">
        <f t="shared" ref="T71:T134" si="3">SUM(O71:S71)</f>
        <v>0</v>
      </c>
      <c r="U71" s="17"/>
      <c r="V71" s="12"/>
      <c r="X71" s="12"/>
      <c r="Z71" s="12"/>
    </row>
    <row r="72" spans="1:26" x14ac:dyDescent="0.25">
      <c r="A72" s="6" t="s">
        <v>145</v>
      </c>
      <c r="B72" s="7" t="s">
        <v>146</v>
      </c>
      <c r="C72" s="8" t="s">
        <v>182</v>
      </c>
      <c r="D72" s="9">
        <v>191990</v>
      </c>
      <c r="E72" s="7" t="s">
        <v>108</v>
      </c>
      <c r="F72" s="10" t="s">
        <v>169</v>
      </c>
      <c r="G72" s="7">
        <v>1</v>
      </c>
      <c r="H72" s="11" t="s">
        <v>174</v>
      </c>
      <c r="I72" s="7">
        <v>100</v>
      </c>
      <c r="J72" s="8"/>
      <c r="K72" s="12"/>
      <c r="L72" s="8" t="s">
        <v>32</v>
      </c>
      <c r="M72" s="12"/>
      <c r="N72" s="8"/>
      <c r="O72" s="13"/>
      <c r="P72" s="10"/>
      <c r="Q72" s="14"/>
      <c r="R72" s="15"/>
      <c r="S72" s="15"/>
      <c r="T72" s="16">
        <f t="shared" si="3"/>
        <v>0</v>
      </c>
      <c r="U72" s="17"/>
      <c r="V72" s="12"/>
      <c r="X72" s="12"/>
      <c r="Z72" s="12"/>
    </row>
    <row r="73" spans="1:26" ht="64.5" x14ac:dyDescent="0.25">
      <c r="A73" s="6" t="s">
        <v>145</v>
      </c>
      <c r="B73" s="7" t="s">
        <v>146</v>
      </c>
      <c r="C73" s="8" t="s">
        <v>40</v>
      </c>
      <c r="D73" s="9">
        <v>192900</v>
      </c>
      <c r="E73" s="7" t="s">
        <v>29</v>
      </c>
      <c r="F73" s="10" t="s">
        <v>183</v>
      </c>
      <c r="G73" s="7">
        <v>100</v>
      </c>
      <c r="H73" s="11" t="s">
        <v>184</v>
      </c>
      <c r="I73" s="7">
        <v>100</v>
      </c>
      <c r="J73" s="8"/>
      <c r="K73" s="12"/>
      <c r="L73" s="8" t="s">
        <v>32</v>
      </c>
      <c r="M73" s="12"/>
      <c r="N73" s="8"/>
      <c r="O73" s="13"/>
      <c r="P73" s="10"/>
      <c r="Q73" s="14"/>
      <c r="R73" s="15"/>
      <c r="S73" s="15"/>
      <c r="T73" s="16">
        <f t="shared" si="3"/>
        <v>0</v>
      </c>
      <c r="U73" s="17"/>
      <c r="V73" s="12"/>
      <c r="X73" s="12"/>
      <c r="Z73" s="12"/>
    </row>
    <row r="74" spans="1:26" ht="51.75" x14ac:dyDescent="0.25">
      <c r="A74" s="6" t="s">
        <v>145</v>
      </c>
      <c r="B74" s="7" t="s">
        <v>146</v>
      </c>
      <c r="C74" s="8" t="s">
        <v>36</v>
      </c>
      <c r="D74" s="9">
        <v>234175</v>
      </c>
      <c r="E74" s="7" t="s">
        <v>53</v>
      </c>
      <c r="F74" s="10" t="s">
        <v>185</v>
      </c>
      <c r="G74" s="7">
        <v>100</v>
      </c>
      <c r="H74" s="11" t="s">
        <v>186</v>
      </c>
      <c r="I74" s="7">
        <v>100</v>
      </c>
      <c r="J74" s="8"/>
      <c r="K74" s="12"/>
      <c r="L74" s="8" t="s">
        <v>32</v>
      </c>
      <c r="M74" s="12"/>
      <c r="N74" s="8"/>
      <c r="O74" s="13"/>
      <c r="P74" s="10"/>
      <c r="Q74" s="14"/>
      <c r="R74" s="15"/>
      <c r="S74" s="15"/>
      <c r="T74" s="16">
        <f t="shared" si="3"/>
        <v>0</v>
      </c>
      <c r="U74" s="17"/>
      <c r="V74" s="12"/>
      <c r="X74" s="12"/>
      <c r="Z74" s="12"/>
    </row>
    <row r="75" spans="1:26" ht="153.75" x14ac:dyDescent="0.25">
      <c r="A75" s="6" t="s">
        <v>145</v>
      </c>
      <c r="B75" s="7" t="s">
        <v>146</v>
      </c>
      <c r="C75" s="8" t="s">
        <v>28</v>
      </c>
      <c r="D75" s="9">
        <v>275500</v>
      </c>
      <c r="E75" s="7" t="s">
        <v>53</v>
      </c>
      <c r="F75" s="10" t="s">
        <v>187</v>
      </c>
      <c r="G75" s="7">
        <v>100</v>
      </c>
      <c r="H75" s="11" t="s">
        <v>188</v>
      </c>
      <c r="I75" s="7">
        <v>100</v>
      </c>
      <c r="J75" s="8"/>
      <c r="K75" s="12"/>
      <c r="L75" s="8" t="s">
        <v>32</v>
      </c>
      <c r="M75" s="12"/>
      <c r="N75" s="8"/>
      <c r="O75" s="13"/>
      <c r="P75" s="10"/>
      <c r="Q75" s="14"/>
      <c r="R75" s="15"/>
      <c r="S75" s="15"/>
      <c r="T75" s="16">
        <f t="shared" si="3"/>
        <v>0</v>
      </c>
      <c r="U75" s="17"/>
      <c r="V75" s="12"/>
      <c r="X75" s="12"/>
      <c r="Z75" s="12"/>
    </row>
    <row r="76" spans="1:26" ht="51.75" x14ac:dyDescent="0.25">
      <c r="A76" s="6" t="s">
        <v>145</v>
      </c>
      <c r="B76" s="7" t="s">
        <v>146</v>
      </c>
      <c r="C76" s="8" t="s">
        <v>56</v>
      </c>
      <c r="D76" s="9">
        <v>276000</v>
      </c>
      <c r="E76" s="7" t="s">
        <v>29</v>
      </c>
      <c r="F76" s="10" t="s">
        <v>158</v>
      </c>
      <c r="G76" s="7">
        <v>10</v>
      </c>
      <c r="H76" s="11" t="s">
        <v>189</v>
      </c>
      <c r="I76" s="7">
        <v>100</v>
      </c>
      <c r="J76" s="8"/>
      <c r="K76" s="12"/>
      <c r="L76" s="8" t="s">
        <v>32</v>
      </c>
      <c r="M76" s="12"/>
      <c r="N76" s="8"/>
      <c r="O76" s="13"/>
      <c r="P76" s="10"/>
      <c r="Q76" s="14"/>
      <c r="R76" s="15"/>
      <c r="S76" s="15"/>
      <c r="T76" s="16">
        <f t="shared" si="3"/>
        <v>0</v>
      </c>
      <c r="U76" s="17"/>
      <c r="V76" s="12"/>
      <c r="X76" s="12"/>
      <c r="Z76" s="12"/>
    </row>
    <row r="77" spans="1:26" x14ac:dyDescent="0.25">
      <c r="A77" s="6" t="s">
        <v>190</v>
      </c>
      <c r="B77" s="7" t="s">
        <v>191</v>
      </c>
      <c r="C77" s="8" t="s">
        <v>28</v>
      </c>
      <c r="D77" s="9">
        <v>5260</v>
      </c>
      <c r="E77" s="7" t="s">
        <v>29</v>
      </c>
      <c r="F77" s="10" t="s">
        <v>192</v>
      </c>
      <c r="G77" s="7">
        <v>100</v>
      </c>
      <c r="H77" s="11" t="s">
        <v>193</v>
      </c>
      <c r="I77" s="7">
        <f>+(J77+W77+Y77)/3</f>
        <v>9898.6666666666661</v>
      </c>
      <c r="J77" s="8">
        <v>7982</v>
      </c>
      <c r="K77" s="12"/>
      <c r="L77" s="8" t="s">
        <v>32</v>
      </c>
      <c r="M77" s="12"/>
      <c r="N77" s="8"/>
      <c r="O77" s="13"/>
      <c r="P77" s="10"/>
      <c r="Q77" s="14"/>
      <c r="R77" s="15"/>
      <c r="S77" s="15"/>
      <c r="T77" s="16">
        <f t="shared" si="3"/>
        <v>0</v>
      </c>
      <c r="U77" s="17"/>
      <c r="V77" s="12" t="s">
        <v>194</v>
      </c>
      <c r="W77">
        <v>10214</v>
      </c>
      <c r="X77" s="12" t="s">
        <v>195</v>
      </c>
      <c r="Y77">
        <v>11500</v>
      </c>
      <c r="Z77" s="12" t="s">
        <v>196</v>
      </c>
    </row>
    <row r="78" spans="1:26" ht="39" x14ac:dyDescent="0.25">
      <c r="A78" s="6" t="s">
        <v>190</v>
      </c>
      <c r="B78" s="7" t="s">
        <v>191</v>
      </c>
      <c r="C78" s="8" t="s">
        <v>28</v>
      </c>
      <c r="D78" s="9">
        <v>6000</v>
      </c>
      <c r="E78" s="7" t="s">
        <v>151</v>
      </c>
      <c r="F78" s="10" t="s">
        <v>197</v>
      </c>
      <c r="G78" s="7">
        <v>100</v>
      </c>
      <c r="H78" s="11" t="s">
        <v>198</v>
      </c>
      <c r="I78" s="7">
        <v>100</v>
      </c>
      <c r="J78" s="8"/>
      <c r="K78" s="12" t="s">
        <v>153</v>
      </c>
      <c r="L78" s="8" t="s">
        <v>32</v>
      </c>
      <c r="M78" s="12"/>
      <c r="N78" s="8" t="s">
        <v>46</v>
      </c>
      <c r="O78" s="13"/>
      <c r="P78" s="10"/>
      <c r="Q78" s="14">
        <v>0</v>
      </c>
      <c r="R78" s="15">
        <v>0</v>
      </c>
      <c r="S78" s="15">
        <v>0</v>
      </c>
      <c r="T78" s="16">
        <f t="shared" si="3"/>
        <v>0</v>
      </c>
      <c r="U78" s="17"/>
      <c r="V78" s="12"/>
      <c r="X78" s="12"/>
      <c r="Z78" s="12"/>
    </row>
    <row r="79" spans="1:26" x14ac:dyDescent="0.25">
      <c r="A79" s="6" t="s">
        <v>190</v>
      </c>
      <c r="B79" s="7" t="s">
        <v>191</v>
      </c>
      <c r="C79" s="8" t="s">
        <v>36</v>
      </c>
      <c r="D79" s="9">
        <v>11900</v>
      </c>
      <c r="E79" s="7" t="s">
        <v>47</v>
      </c>
      <c r="F79" s="10" t="s">
        <v>192</v>
      </c>
      <c r="G79" s="7">
        <v>10</v>
      </c>
      <c r="H79" s="11" t="s">
        <v>199</v>
      </c>
      <c r="I79" s="7">
        <v>100</v>
      </c>
      <c r="J79" s="8"/>
      <c r="K79" s="12"/>
      <c r="L79" s="8" t="s">
        <v>32</v>
      </c>
      <c r="M79" s="12"/>
      <c r="N79" s="8"/>
      <c r="O79" s="13"/>
      <c r="P79" s="10"/>
      <c r="Q79" s="14"/>
      <c r="R79" s="15"/>
      <c r="S79" s="15"/>
      <c r="T79" s="16">
        <f t="shared" si="3"/>
        <v>0</v>
      </c>
      <c r="U79" s="17"/>
      <c r="V79" s="12"/>
      <c r="X79" s="12"/>
      <c r="Z79" s="12"/>
    </row>
    <row r="80" spans="1:26" ht="39" x14ac:dyDescent="0.25">
      <c r="A80" s="6" t="s">
        <v>190</v>
      </c>
      <c r="B80" s="7" t="s">
        <v>191</v>
      </c>
      <c r="C80" s="8" t="s">
        <v>36</v>
      </c>
      <c r="D80" s="9">
        <v>11900</v>
      </c>
      <c r="E80" s="7" t="s">
        <v>29</v>
      </c>
      <c r="F80" s="10" t="s">
        <v>200</v>
      </c>
      <c r="G80" s="7">
        <v>100</v>
      </c>
      <c r="H80" s="11" t="s">
        <v>201</v>
      </c>
      <c r="I80" s="7">
        <f>+(J80+W80+Y80)/3</f>
        <v>12763.666666666666</v>
      </c>
      <c r="J80" s="8">
        <v>10900</v>
      </c>
      <c r="K80" s="12"/>
      <c r="L80" s="8" t="s">
        <v>32</v>
      </c>
      <c r="M80" s="12"/>
      <c r="N80" s="8"/>
      <c r="O80" s="13"/>
      <c r="P80" s="10"/>
      <c r="Q80" s="14"/>
      <c r="R80" s="15"/>
      <c r="S80" s="15"/>
      <c r="T80" s="16">
        <f t="shared" si="3"/>
        <v>0</v>
      </c>
      <c r="U80" s="17"/>
      <c r="V80" s="12" t="s">
        <v>202</v>
      </c>
      <c r="W80">
        <v>9499</v>
      </c>
      <c r="X80" s="12" t="s">
        <v>203</v>
      </c>
      <c r="Y80">
        <v>17892</v>
      </c>
      <c r="Z80" s="12" t="s">
        <v>204</v>
      </c>
    </row>
    <row r="81" spans="1:26" x14ac:dyDescent="0.25">
      <c r="A81" s="6" t="s">
        <v>190</v>
      </c>
      <c r="B81" s="7" t="s">
        <v>191</v>
      </c>
      <c r="C81" s="8" t="s">
        <v>28</v>
      </c>
      <c r="D81" s="9">
        <v>12680</v>
      </c>
      <c r="E81" s="7" t="s">
        <v>108</v>
      </c>
      <c r="F81" s="10" t="s">
        <v>200</v>
      </c>
      <c r="G81" s="7">
        <v>20</v>
      </c>
      <c r="H81" s="11" t="s">
        <v>205</v>
      </c>
      <c r="I81" s="7">
        <v>100</v>
      </c>
      <c r="J81" s="8"/>
      <c r="K81" s="12"/>
      <c r="L81" s="8" t="s">
        <v>32</v>
      </c>
      <c r="M81" s="12"/>
      <c r="N81" s="8"/>
      <c r="O81" s="13"/>
      <c r="P81" s="10"/>
      <c r="Q81" s="14"/>
      <c r="R81" s="15"/>
      <c r="S81" s="15"/>
      <c r="T81" s="16">
        <f t="shared" si="3"/>
        <v>0</v>
      </c>
      <c r="U81" s="17"/>
      <c r="V81" s="12"/>
      <c r="X81" s="12"/>
      <c r="Z81" s="12"/>
    </row>
    <row r="82" spans="1:26" x14ac:dyDescent="0.25">
      <c r="A82" s="6" t="s">
        <v>190</v>
      </c>
      <c r="B82" s="7" t="s">
        <v>191</v>
      </c>
      <c r="C82" s="8" t="s">
        <v>28</v>
      </c>
      <c r="D82" s="9">
        <v>17300</v>
      </c>
      <c r="E82" s="7" t="s">
        <v>47</v>
      </c>
      <c r="F82" s="10" t="s">
        <v>200</v>
      </c>
      <c r="G82" s="7">
        <v>10</v>
      </c>
      <c r="H82" s="11" t="s">
        <v>206</v>
      </c>
      <c r="I82" s="7">
        <v>100</v>
      </c>
      <c r="J82" s="8"/>
      <c r="K82" s="12"/>
      <c r="L82" s="8" t="s">
        <v>32</v>
      </c>
      <c r="M82" s="12"/>
      <c r="N82" s="8"/>
      <c r="O82" s="13"/>
      <c r="P82" s="10"/>
      <c r="Q82" s="14"/>
      <c r="R82" s="15"/>
      <c r="S82" s="15"/>
      <c r="T82" s="16">
        <f t="shared" si="3"/>
        <v>0</v>
      </c>
      <c r="U82" s="17"/>
      <c r="V82" s="12"/>
      <c r="X82" s="12"/>
      <c r="Z82" s="12"/>
    </row>
    <row r="83" spans="1:26" ht="64.5" x14ac:dyDescent="0.25">
      <c r="A83" s="6" t="s">
        <v>190</v>
      </c>
      <c r="B83" s="7" t="s">
        <v>191</v>
      </c>
      <c r="C83" s="8" t="s">
        <v>36</v>
      </c>
      <c r="D83" s="9">
        <v>26869</v>
      </c>
      <c r="E83" s="7" t="s">
        <v>53</v>
      </c>
      <c r="F83" s="10" t="s">
        <v>207</v>
      </c>
      <c r="G83" s="7">
        <v>100</v>
      </c>
      <c r="H83" s="11" t="s">
        <v>208</v>
      </c>
      <c r="I83" s="7">
        <v>100</v>
      </c>
      <c r="J83" s="8"/>
      <c r="K83" s="12"/>
      <c r="L83" s="8" t="s">
        <v>32</v>
      </c>
      <c r="M83" s="12"/>
      <c r="N83" s="8"/>
      <c r="O83" s="13"/>
      <c r="P83" s="10"/>
      <c r="Q83" s="14"/>
      <c r="R83" s="15"/>
      <c r="S83" s="15"/>
      <c r="T83" s="16">
        <f t="shared" si="3"/>
        <v>0</v>
      </c>
      <c r="U83" s="17"/>
      <c r="V83" s="12"/>
      <c r="X83" s="12"/>
      <c r="Z83" s="12"/>
    </row>
    <row r="84" spans="1:26" ht="39" x14ac:dyDescent="0.25">
      <c r="A84" s="6" t="s">
        <v>190</v>
      </c>
      <c r="B84" s="7" t="s">
        <v>191</v>
      </c>
      <c r="C84" s="8" t="s">
        <v>40</v>
      </c>
      <c r="D84" s="9">
        <v>30100</v>
      </c>
      <c r="E84" s="7" t="s">
        <v>29</v>
      </c>
      <c r="F84" s="10" t="s">
        <v>209</v>
      </c>
      <c r="G84" s="7">
        <v>100</v>
      </c>
      <c r="H84" s="11" t="s">
        <v>210</v>
      </c>
      <c r="I84" s="7">
        <v>100</v>
      </c>
      <c r="J84" s="8"/>
      <c r="K84" s="12"/>
      <c r="L84" s="8" t="s">
        <v>32</v>
      </c>
      <c r="M84" s="12"/>
      <c r="N84" s="8"/>
      <c r="O84" s="13"/>
      <c r="P84" s="10"/>
      <c r="Q84" s="14"/>
      <c r="R84" s="15"/>
      <c r="S84" s="15"/>
      <c r="T84" s="16">
        <f t="shared" si="3"/>
        <v>0</v>
      </c>
      <c r="U84" s="17"/>
      <c r="V84" s="12"/>
      <c r="X84" s="12"/>
      <c r="Z84" s="12"/>
    </row>
    <row r="85" spans="1:26" ht="26.25" x14ac:dyDescent="0.25">
      <c r="A85" s="6" t="s">
        <v>190</v>
      </c>
      <c r="B85" s="7" t="s">
        <v>191</v>
      </c>
      <c r="C85" s="8" t="s">
        <v>28</v>
      </c>
      <c r="D85" s="9">
        <v>31610</v>
      </c>
      <c r="E85" s="7" t="s">
        <v>53</v>
      </c>
      <c r="F85" s="10" t="s">
        <v>211</v>
      </c>
      <c r="G85" s="7">
        <v>100</v>
      </c>
      <c r="H85" s="11" t="s">
        <v>212</v>
      </c>
      <c r="I85" s="7">
        <v>100</v>
      </c>
      <c r="J85" s="8"/>
      <c r="K85" s="12"/>
      <c r="L85" s="8" t="s">
        <v>32</v>
      </c>
      <c r="M85" s="12"/>
      <c r="N85" s="8"/>
      <c r="O85" s="13"/>
      <c r="P85" s="10"/>
      <c r="Q85" s="14"/>
      <c r="R85" s="15"/>
      <c r="S85" s="15"/>
      <c r="T85" s="16">
        <f t="shared" si="3"/>
        <v>0</v>
      </c>
      <c r="U85" s="17"/>
      <c r="V85" s="12"/>
      <c r="X85" s="12"/>
      <c r="Z85" s="12"/>
    </row>
    <row r="86" spans="1:26" ht="64.5" x14ac:dyDescent="0.25">
      <c r="A86" s="6" t="s">
        <v>190</v>
      </c>
      <c r="B86" s="7" t="s">
        <v>191</v>
      </c>
      <c r="C86" s="8" t="s">
        <v>38</v>
      </c>
      <c r="D86" s="9">
        <v>47100</v>
      </c>
      <c r="E86" s="7" t="s">
        <v>29</v>
      </c>
      <c r="F86" s="10" t="s">
        <v>200</v>
      </c>
      <c r="G86" s="7">
        <v>10</v>
      </c>
      <c r="H86" s="11" t="s">
        <v>213</v>
      </c>
      <c r="I86" s="7">
        <v>100</v>
      </c>
      <c r="J86" s="8"/>
      <c r="K86" s="12"/>
      <c r="L86" s="8" t="s">
        <v>32</v>
      </c>
      <c r="M86" s="12"/>
      <c r="N86" s="8"/>
      <c r="O86" s="13"/>
      <c r="P86" s="10"/>
      <c r="Q86" s="14"/>
      <c r="R86" s="15"/>
      <c r="S86" s="15"/>
      <c r="T86" s="16">
        <f t="shared" si="3"/>
        <v>0</v>
      </c>
      <c r="U86" s="17"/>
      <c r="V86" s="12"/>
      <c r="X86" s="12"/>
      <c r="Z86" s="12"/>
    </row>
    <row r="87" spans="1:26" ht="39" x14ac:dyDescent="0.25">
      <c r="A87" s="6" t="s">
        <v>214</v>
      </c>
      <c r="B87" s="7" t="s">
        <v>215</v>
      </c>
      <c r="C87" s="8" t="s">
        <v>28</v>
      </c>
      <c r="D87" s="9">
        <v>3400</v>
      </c>
      <c r="E87" s="7" t="s">
        <v>29</v>
      </c>
      <c r="F87" s="10" t="s">
        <v>192</v>
      </c>
      <c r="G87" s="7">
        <v>100</v>
      </c>
      <c r="H87" s="11" t="s">
        <v>216</v>
      </c>
      <c r="I87" s="7">
        <f>+(J87+W87+Y87)/3</f>
        <v>4084</v>
      </c>
      <c r="J87" s="8">
        <v>3999</v>
      </c>
      <c r="K87" s="12"/>
      <c r="L87" s="8" t="s">
        <v>32</v>
      </c>
      <c r="M87" s="12"/>
      <c r="N87" s="8"/>
      <c r="O87" s="13"/>
      <c r="P87" s="10"/>
      <c r="Q87" s="14"/>
      <c r="R87" s="15"/>
      <c r="S87" s="15"/>
      <c r="T87" s="16">
        <f t="shared" si="3"/>
        <v>0</v>
      </c>
      <c r="U87" s="17"/>
      <c r="V87" s="12" t="s">
        <v>217</v>
      </c>
      <c r="W87">
        <v>4003</v>
      </c>
      <c r="X87" s="12" t="s">
        <v>218</v>
      </c>
      <c r="Y87">
        <v>4250</v>
      </c>
      <c r="Z87" s="12" t="s">
        <v>219</v>
      </c>
    </row>
    <row r="88" spans="1:26" x14ac:dyDescent="0.25">
      <c r="A88" s="6" t="s">
        <v>214</v>
      </c>
      <c r="B88" s="7" t="s">
        <v>215</v>
      </c>
      <c r="C88" s="8" t="s">
        <v>36</v>
      </c>
      <c r="D88" s="9">
        <v>3400</v>
      </c>
      <c r="E88" s="7" t="s">
        <v>47</v>
      </c>
      <c r="F88" s="10" t="s">
        <v>192</v>
      </c>
      <c r="G88" s="7">
        <v>10</v>
      </c>
      <c r="H88" s="11" t="s">
        <v>220</v>
      </c>
      <c r="I88" s="7">
        <v>100</v>
      </c>
      <c r="J88" s="8"/>
      <c r="K88" s="12"/>
      <c r="L88" s="8" t="s">
        <v>32</v>
      </c>
      <c r="M88" s="12"/>
      <c r="N88" s="8"/>
      <c r="O88" s="13"/>
      <c r="P88" s="10"/>
      <c r="Q88" s="14"/>
      <c r="R88" s="15"/>
      <c r="S88" s="15"/>
      <c r="T88" s="16">
        <f t="shared" si="3"/>
        <v>0</v>
      </c>
      <c r="U88" s="17"/>
      <c r="V88" s="12"/>
      <c r="X88" s="12"/>
      <c r="Z88" s="12"/>
    </row>
    <row r="89" spans="1:26" ht="26.25" x14ac:dyDescent="0.25">
      <c r="A89" s="6" t="s">
        <v>214</v>
      </c>
      <c r="B89" s="7" t="s">
        <v>215</v>
      </c>
      <c r="C89" s="8" t="s">
        <v>28</v>
      </c>
      <c r="D89" s="9">
        <v>4525</v>
      </c>
      <c r="E89" s="7" t="s">
        <v>42</v>
      </c>
      <c r="F89" s="10" t="s">
        <v>200</v>
      </c>
      <c r="G89" s="7">
        <v>100</v>
      </c>
      <c r="H89" s="11" t="s">
        <v>221</v>
      </c>
      <c r="I89" s="7">
        <f t="shared" ref="I89" si="4">+(J89+W89+Y89)/3</f>
        <v>5596.333333333333</v>
      </c>
      <c r="J89" s="8">
        <v>4289</v>
      </c>
      <c r="K89" s="12" t="s">
        <v>45</v>
      </c>
      <c r="L89" s="8" t="s">
        <v>32</v>
      </c>
      <c r="M89" s="12" t="s">
        <v>46</v>
      </c>
      <c r="N89" s="8" t="s">
        <v>46</v>
      </c>
      <c r="O89" s="13"/>
      <c r="P89" s="10"/>
      <c r="Q89" s="14">
        <v>0</v>
      </c>
      <c r="R89" s="15">
        <v>0</v>
      </c>
      <c r="S89" s="15">
        <v>0</v>
      </c>
      <c r="T89" s="16">
        <f t="shared" si="3"/>
        <v>0</v>
      </c>
      <c r="U89" s="17"/>
      <c r="V89" s="12" t="s">
        <v>222</v>
      </c>
      <c r="W89">
        <v>6900</v>
      </c>
      <c r="X89" s="12" t="s">
        <v>223</v>
      </c>
      <c r="Y89">
        <v>5600</v>
      </c>
      <c r="Z89" s="12" t="s">
        <v>224</v>
      </c>
    </row>
    <row r="90" spans="1:26" x14ac:dyDescent="0.25">
      <c r="A90" s="6" t="s">
        <v>214</v>
      </c>
      <c r="B90" s="7" t="s">
        <v>215</v>
      </c>
      <c r="C90" s="8" t="s">
        <v>28</v>
      </c>
      <c r="D90" s="9">
        <v>5340</v>
      </c>
      <c r="E90" s="7" t="s">
        <v>108</v>
      </c>
      <c r="F90" s="10" t="s">
        <v>200</v>
      </c>
      <c r="G90" s="7">
        <v>20</v>
      </c>
      <c r="H90" s="11" t="s">
        <v>225</v>
      </c>
      <c r="I90" s="7">
        <v>100</v>
      </c>
      <c r="J90" s="8"/>
      <c r="K90" s="12"/>
      <c r="L90" s="8" t="s">
        <v>32</v>
      </c>
      <c r="M90" s="12"/>
      <c r="N90" s="8"/>
      <c r="O90" s="13"/>
      <c r="P90" s="10"/>
      <c r="Q90" s="14"/>
      <c r="R90" s="15"/>
      <c r="S90" s="15"/>
      <c r="T90" s="16">
        <f t="shared" si="3"/>
        <v>0</v>
      </c>
      <c r="U90" s="17"/>
      <c r="V90" s="12"/>
      <c r="X90" s="12"/>
      <c r="Z90" s="12"/>
    </row>
    <row r="91" spans="1:26" x14ac:dyDescent="0.25">
      <c r="A91" s="6" t="s">
        <v>214</v>
      </c>
      <c r="B91" s="7" t="s">
        <v>215</v>
      </c>
      <c r="C91" s="8" t="s">
        <v>28</v>
      </c>
      <c r="D91" s="9">
        <v>5400</v>
      </c>
      <c r="E91" s="7" t="s">
        <v>47</v>
      </c>
      <c r="F91" s="10" t="s">
        <v>200</v>
      </c>
      <c r="G91" s="7">
        <v>10</v>
      </c>
      <c r="H91" s="11" t="s">
        <v>226</v>
      </c>
      <c r="I91" s="7">
        <v>100</v>
      </c>
      <c r="J91" s="8"/>
      <c r="K91" s="12"/>
      <c r="L91" s="8" t="s">
        <v>32</v>
      </c>
      <c r="M91" s="12"/>
      <c r="N91" s="8"/>
      <c r="O91" s="13"/>
      <c r="P91" s="10"/>
      <c r="Q91" s="14"/>
      <c r="R91" s="15"/>
      <c r="S91" s="15"/>
      <c r="T91" s="16">
        <f t="shared" si="3"/>
        <v>0</v>
      </c>
      <c r="U91" s="17"/>
      <c r="V91" s="12"/>
      <c r="X91" s="12"/>
      <c r="Z91" s="12"/>
    </row>
    <row r="92" spans="1:26" x14ac:dyDescent="0.25">
      <c r="A92" s="6" t="s">
        <v>214</v>
      </c>
      <c r="B92" s="7" t="s">
        <v>215</v>
      </c>
      <c r="C92" s="8" t="s">
        <v>28</v>
      </c>
      <c r="D92" s="9">
        <v>5415.02</v>
      </c>
      <c r="E92" s="7" t="s">
        <v>227</v>
      </c>
      <c r="F92" s="10" t="s">
        <v>228</v>
      </c>
      <c r="G92" s="7">
        <v>40</v>
      </c>
      <c r="H92" s="11" t="s">
        <v>228</v>
      </c>
      <c r="I92" s="7">
        <v>100</v>
      </c>
      <c r="J92" s="8"/>
      <c r="K92" s="12"/>
      <c r="L92" s="8" t="s">
        <v>32</v>
      </c>
      <c r="M92" s="12"/>
      <c r="N92" s="8"/>
      <c r="O92" s="13"/>
      <c r="P92" s="10"/>
      <c r="Q92" s="14"/>
      <c r="R92" s="15"/>
      <c r="S92" s="15"/>
      <c r="T92" s="16">
        <f t="shared" si="3"/>
        <v>0</v>
      </c>
      <c r="U92" s="17"/>
      <c r="V92" s="12"/>
      <c r="X92" s="12"/>
      <c r="Z92" s="12"/>
    </row>
    <row r="93" spans="1:26" x14ac:dyDescent="0.25">
      <c r="A93" s="6" t="s">
        <v>214</v>
      </c>
      <c r="B93" s="7" t="s">
        <v>215</v>
      </c>
      <c r="C93" s="8" t="s">
        <v>28</v>
      </c>
      <c r="D93" s="9">
        <v>8200</v>
      </c>
      <c r="E93" s="7" t="s">
        <v>151</v>
      </c>
      <c r="F93" s="10" t="s">
        <v>160</v>
      </c>
      <c r="G93" s="7">
        <v>100</v>
      </c>
      <c r="H93" s="11" t="s">
        <v>229</v>
      </c>
      <c r="I93" s="7">
        <v>100</v>
      </c>
      <c r="J93" s="8"/>
      <c r="K93" s="12" t="s">
        <v>153</v>
      </c>
      <c r="L93" s="8" t="s">
        <v>32</v>
      </c>
      <c r="M93" s="12"/>
      <c r="N93" s="8" t="s">
        <v>46</v>
      </c>
      <c r="O93" s="13"/>
      <c r="P93" s="10"/>
      <c r="Q93" s="14">
        <v>0</v>
      </c>
      <c r="R93" s="15">
        <v>0</v>
      </c>
      <c r="S93" s="15">
        <v>0</v>
      </c>
      <c r="T93" s="16">
        <f t="shared" si="3"/>
        <v>0</v>
      </c>
      <c r="U93" s="17"/>
      <c r="V93" s="12"/>
      <c r="X93" s="12"/>
      <c r="Z93" s="12"/>
    </row>
    <row r="94" spans="1:26" x14ac:dyDescent="0.25">
      <c r="A94" s="6" t="s">
        <v>214</v>
      </c>
      <c r="B94" s="7" t="s">
        <v>215</v>
      </c>
      <c r="C94" s="8" t="s">
        <v>36</v>
      </c>
      <c r="D94" s="9">
        <v>10500</v>
      </c>
      <c r="E94" s="7" t="s">
        <v>108</v>
      </c>
      <c r="F94" s="10" t="s">
        <v>200</v>
      </c>
      <c r="G94" s="7">
        <v>5</v>
      </c>
      <c r="H94" s="11" t="s">
        <v>230</v>
      </c>
      <c r="I94" s="7">
        <f>+(J94+W94+Y94)/3</f>
        <v>9917</v>
      </c>
      <c r="J94" s="8">
        <v>8924</v>
      </c>
      <c r="K94" s="12"/>
      <c r="L94" s="8" t="s">
        <v>32</v>
      </c>
      <c r="M94" s="12"/>
      <c r="N94" s="8"/>
      <c r="O94" s="13"/>
      <c r="P94" s="10"/>
      <c r="Q94" s="14"/>
      <c r="R94" s="15"/>
      <c r="S94" s="15"/>
      <c r="T94" s="16">
        <f t="shared" si="3"/>
        <v>0</v>
      </c>
      <c r="U94" s="17"/>
      <c r="V94" s="12" t="s">
        <v>231</v>
      </c>
      <c r="W94">
        <v>7927</v>
      </c>
      <c r="X94" s="12" t="s">
        <v>232</v>
      </c>
      <c r="Y94">
        <v>12900</v>
      </c>
      <c r="Z94" s="12" t="s">
        <v>233</v>
      </c>
    </row>
    <row r="95" spans="1:26" ht="64.5" x14ac:dyDescent="0.25">
      <c r="A95" s="6" t="s">
        <v>214</v>
      </c>
      <c r="B95" s="7" t="s">
        <v>215</v>
      </c>
      <c r="C95" s="8" t="s">
        <v>38</v>
      </c>
      <c r="D95" s="9">
        <v>10600</v>
      </c>
      <c r="E95" s="7" t="s">
        <v>29</v>
      </c>
      <c r="F95" s="10" t="s">
        <v>200</v>
      </c>
      <c r="G95" s="7">
        <v>100</v>
      </c>
      <c r="H95" s="11" t="s">
        <v>234</v>
      </c>
      <c r="I95" s="7">
        <v>100</v>
      </c>
      <c r="J95" s="8"/>
      <c r="K95" s="12"/>
      <c r="L95" s="8" t="s">
        <v>32</v>
      </c>
      <c r="M95" s="12"/>
      <c r="N95" s="8"/>
      <c r="O95" s="13"/>
      <c r="P95" s="10"/>
      <c r="Q95" s="14"/>
      <c r="R95" s="15"/>
      <c r="S95" s="15"/>
      <c r="T95" s="16">
        <f t="shared" si="3"/>
        <v>0</v>
      </c>
      <c r="U95" s="17"/>
      <c r="V95" s="12"/>
      <c r="X95" s="12"/>
      <c r="Z95" s="12"/>
    </row>
    <row r="96" spans="1:26" ht="39" x14ac:dyDescent="0.25">
      <c r="A96" s="6" t="s">
        <v>214</v>
      </c>
      <c r="B96" s="7" t="s">
        <v>215</v>
      </c>
      <c r="C96" s="8" t="s">
        <v>36</v>
      </c>
      <c r="D96" s="9">
        <v>11900</v>
      </c>
      <c r="E96" s="7" t="s">
        <v>29</v>
      </c>
      <c r="F96" s="10" t="s">
        <v>200</v>
      </c>
      <c r="G96" s="7">
        <v>100</v>
      </c>
      <c r="H96" s="11" t="s">
        <v>201</v>
      </c>
      <c r="I96" s="7">
        <v>100</v>
      </c>
      <c r="J96" s="8"/>
      <c r="K96" s="12"/>
      <c r="L96" s="8" t="s">
        <v>32</v>
      </c>
      <c r="M96" s="12"/>
      <c r="N96" s="8"/>
      <c r="O96" s="13"/>
      <c r="P96" s="10"/>
      <c r="Q96" s="14"/>
      <c r="R96" s="15"/>
      <c r="S96" s="15"/>
      <c r="T96" s="16">
        <f t="shared" si="3"/>
        <v>0</v>
      </c>
      <c r="U96" s="17"/>
      <c r="V96" s="12"/>
      <c r="X96" s="12"/>
      <c r="Z96" s="12"/>
    </row>
    <row r="97" spans="1:26" ht="64.5" x14ac:dyDescent="0.25">
      <c r="A97" s="6" t="s">
        <v>214</v>
      </c>
      <c r="B97" s="7" t="s">
        <v>215</v>
      </c>
      <c r="C97" s="8" t="s">
        <v>36</v>
      </c>
      <c r="D97" s="9">
        <v>12079</v>
      </c>
      <c r="E97" s="7" t="s">
        <v>53</v>
      </c>
      <c r="F97" s="10" t="s">
        <v>207</v>
      </c>
      <c r="G97" s="7">
        <v>100</v>
      </c>
      <c r="H97" s="11" t="s">
        <v>235</v>
      </c>
      <c r="I97" s="7">
        <v>100</v>
      </c>
      <c r="J97" s="8"/>
      <c r="K97" s="12"/>
      <c r="L97" s="8" t="s">
        <v>32</v>
      </c>
      <c r="M97" s="12"/>
      <c r="N97" s="8"/>
      <c r="O97" s="13"/>
      <c r="P97" s="10"/>
      <c r="Q97" s="14"/>
      <c r="R97" s="15"/>
      <c r="S97" s="15"/>
      <c r="T97" s="16">
        <f t="shared" si="3"/>
        <v>0</v>
      </c>
      <c r="U97" s="17"/>
      <c r="V97" s="12"/>
      <c r="X97" s="12"/>
      <c r="Z97" s="12"/>
    </row>
    <row r="98" spans="1:26" ht="26.25" x14ac:dyDescent="0.25">
      <c r="A98" s="6" t="s">
        <v>214</v>
      </c>
      <c r="B98" s="7" t="s">
        <v>215</v>
      </c>
      <c r="C98" s="8" t="s">
        <v>28</v>
      </c>
      <c r="D98" s="9">
        <v>14210</v>
      </c>
      <c r="E98" s="7" t="s">
        <v>53</v>
      </c>
      <c r="F98" s="10" t="s">
        <v>211</v>
      </c>
      <c r="G98" s="7">
        <v>100</v>
      </c>
      <c r="H98" s="11" t="s">
        <v>236</v>
      </c>
      <c r="I98" s="7">
        <v>100</v>
      </c>
      <c r="J98" s="8"/>
      <c r="K98" s="12"/>
      <c r="L98" s="8" t="s">
        <v>32</v>
      </c>
      <c r="M98" s="12"/>
      <c r="N98" s="8"/>
      <c r="O98" s="13"/>
      <c r="P98" s="10"/>
      <c r="Q98" s="14"/>
      <c r="R98" s="15"/>
      <c r="S98" s="15"/>
      <c r="T98" s="16">
        <f t="shared" si="3"/>
        <v>0</v>
      </c>
      <c r="U98" s="17"/>
      <c r="V98" s="12"/>
      <c r="X98" s="12"/>
      <c r="Z98" s="12"/>
    </row>
    <row r="99" spans="1:26" ht="39" x14ac:dyDescent="0.25">
      <c r="A99" s="6" t="s">
        <v>237</v>
      </c>
      <c r="B99" s="7" t="s">
        <v>238</v>
      </c>
      <c r="C99" s="8" t="s">
        <v>28</v>
      </c>
      <c r="D99" s="9">
        <v>8800</v>
      </c>
      <c r="E99" s="7" t="s">
        <v>29</v>
      </c>
      <c r="F99" s="10" t="s">
        <v>239</v>
      </c>
      <c r="G99" s="7">
        <v>50</v>
      </c>
      <c r="H99" s="11" t="s">
        <v>240</v>
      </c>
      <c r="I99" s="7">
        <f t="shared" ref="I99:I102" si="5">+(J99+W99+Y99)/3</f>
        <v>16041.333333333334</v>
      </c>
      <c r="J99" s="8">
        <v>18900</v>
      </c>
      <c r="K99" s="12"/>
      <c r="L99" s="8" t="s">
        <v>32</v>
      </c>
      <c r="M99" s="12"/>
      <c r="N99" s="8"/>
      <c r="O99" s="13"/>
      <c r="P99" s="10"/>
      <c r="Q99" s="14"/>
      <c r="R99" s="15"/>
      <c r="S99" s="15"/>
      <c r="T99" s="16">
        <f t="shared" si="3"/>
        <v>0</v>
      </c>
      <c r="U99" s="17"/>
      <c r="V99" s="12" t="s">
        <v>241</v>
      </c>
      <c r="W99">
        <v>9499</v>
      </c>
      <c r="X99" s="12" t="s">
        <v>242</v>
      </c>
      <c r="Y99">
        <v>19725</v>
      </c>
      <c r="Z99" s="12" t="s">
        <v>243</v>
      </c>
    </row>
    <row r="100" spans="1:26" ht="64.5" x14ac:dyDescent="0.25">
      <c r="A100" s="6" t="s">
        <v>237</v>
      </c>
      <c r="B100" s="7" t="s">
        <v>238</v>
      </c>
      <c r="C100" s="8" t="s">
        <v>36</v>
      </c>
      <c r="D100" s="9">
        <v>21939</v>
      </c>
      <c r="E100" s="7" t="s">
        <v>53</v>
      </c>
      <c r="F100" s="10" t="s">
        <v>244</v>
      </c>
      <c r="G100" s="7">
        <v>50</v>
      </c>
      <c r="H100" s="11" t="s">
        <v>245</v>
      </c>
      <c r="I100" s="7">
        <v>50</v>
      </c>
      <c r="J100" s="8"/>
      <c r="K100" s="12"/>
      <c r="L100" s="8" t="s">
        <v>32</v>
      </c>
      <c r="M100" s="12"/>
      <c r="N100" s="8"/>
      <c r="O100" s="13"/>
      <c r="P100" s="10"/>
      <c r="Q100" s="14"/>
      <c r="R100" s="15"/>
      <c r="S100" s="15"/>
      <c r="T100" s="16">
        <f t="shared" si="3"/>
        <v>0</v>
      </c>
      <c r="U100" s="17"/>
      <c r="V100" s="12"/>
      <c r="X100" s="12"/>
      <c r="Z100" s="12"/>
    </row>
    <row r="101" spans="1:26" ht="26.25" x14ac:dyDescent="0.25">
      <c r="A101" s="6" t="s">
        <v>237</v>
      </c>
      <c r="B101" s="7" t="s">
        <v>238</v>
      </c>
      <c r="C101" s="8" t="s">
        <v>28</v>
      </c>
      <c r="D101" s="9">
        <v>25810</v>
      </c>
      <c r="E101" s="7" t="s">
        <v>53</v>
      </c>
      <c r="F101" s="10" t="s">
        <v>246</v>
      </c>
      <c r="G101" s="7">
        <v>50</v>
      </c>
      <c r="H101" s="11" t="s">
        <v>247</v>
      </c>
      <c r="I101" s="7">
        <v>50</v>
      </c>
      <c r="J101" s="8"/>
      <c r="K101" s="12"/>
      <c r="L101" s="8" t="s">
        <v>32</v>
      </c>
      <c r="M101" s="12"/>
      <c r="N101" s="8"/>
      <c r="O101" s="13"/>
      <c r="P101" s="10"/>
      <c r="Q101" s="14"/>
      <c r="R101" s="15"/>
      <c r="S101" s="15"/>
      <c r="T101" s="16">
        <f t="shared" si="3"/>
        <v>0</v>
      </c>
      <c r="U101" s="17"/>
      <c r="V101" s="12"/>
      <c r="X101" s="12"/>
      <c r="Z101" s="12"/>
    </row>
    <row r="102" spans="1:26" x14ac:dyDescent="0.25">
      <c r="A102" s="6" t="s">
        <v>237</v>
      </c>
      <c r="B102" s="7" t="s">
        <v>238</v>
      </c>
      <c r="C102" s="8" t="s">
        <v>28</v>
      </c>
      <c r="D102" s="9">
        <v>28110</v>
      </c>
      <c r="E102" s="7" t="s">
        <v>108</v>
      </c>
      <c r="F102" s="10" t="s">
        <v>200</v>
      </c>
      <c r="G102" s="7">
        <v>4</v>
      </c>
      <c r="H102" s="11" t="s">
        <v>248</v>
      </c>
      <c r="I102" s="7">
        <f t="shared" si="5"/>
        <v>33663</v>
      </c>
      <c r="J102" s="8">
        <v>27990</v>
      </c>
      <c r="K102" s="12"/>
      <c r="L102" s="8" t="s">
        <v>32</v>
      </c>
      <c r="M102" s="12"/>
      <c r="N102" s="8"/>
      <c r="O102" s="13"/>
      <c r="P102" s="10"/>
      <c r="Q102" s="14"/>
      <c r="R102" s="15"/>
      <c r="S102" s="15"/>
      <c r="T102" s="16">
        <f t="shared" si="3"/>
        <v>0</v>
      </c>
      <c r="U102" s="17"/>
      <c r="V102" s="12" t="s">
        <v>249</v>
      </c>
      <c r="W102">
        <v>27999</v>
      </c>
      <c r="X102" s="12" t="s">
        <v>250</v>
      </c>
      <c r="Y102">
        <v>45000</v>
      </c>
      <c r="Z102" s="12" t="s">
        <v>251</v>
      </c>
    </row>
    <row r="103" spans="1:26" ht="26.25" x14ac:dyDescent="0.25">
      <c r="A103" s="6" t="s">
        <v>237</v>
      </c>
      <c r="B103" s="7" t="s">
        <v>238</v>
      </c>
      <c r="C103" s="8" t="s">
        <v>28</v>
      </c>
      <c r="D103" s="9">
        <v>30000</v>
      </c>
      <c r="E103" s="7" t="s">
        <v>47</v>
      </c>
      <c r="F103" s="10" t="s">
        <v>252</v>
      </c>
      <c r="G103" s="7">
        <v>3</v>
      </c>
      <c r="H103" s="11" t="s">
        <v>253</v>
      </c>
      <c r="I103" s="7">
        <v>50</v>
      </c>
      <c r="J103" s="8"/>
      <c r="K103" s="12"/>
      <c r="L103" s="8" t="s">
        <v>32</v>
      </c>
      <c r="M103" s="12"/>
      <c r="N103" s="8"/>
      <c r="O103" s="13"/>
      <c r="P103" s="10"/>
      <c r="Q103" s="14"/>
      <c r="R103" s="15"/>
      <c r="S103" s="15"/>
      <c r="T103" s="16">
        <f t="shared" si="3"/>
        <v>0</v>
      </c>
      <c r="U103" s="17"/>
      <c r="V103" s="12"/>
      <c r="X103" s="12"/>
      <c r="Z103" s="12"/>
    </row>
    <row r="104" spans="1:26" ht="51.75" x14ac:dyDescent="0.25">
      <c r="A104" s="6" t="s">
        <v>237</v>
      </c>
      <c r="B104" s="7" t="s">
        <v>238</v>
      </c>
      <c r="C104" s="8" t="s">
        <v>36</v>
      </c>
      <c r="D104" s="9">
        <v>119500</v>
      </c>
      <c r="E104" s="7" t="s">
        <v>29</v>
      </c>
      <c r="F104" s="10" t="s">
        <v>209</v>
      </c>
      <c r="G104" s="7">
        <v>50</v>
      </c>
      <c r="H104" s="11" t="s">
        <v>254</v>
      </c>
      <c r="I104" s="7">
        <v>50</v>
      </c>
      <c r="J104" s="8"/>
      <c r="K104" s="12"/>
      <c r="L104" s="8" t="s">
        <v>32</v>
      </c>
      <c r="M104" s="12"/>
      <c r="N104" s="8"/>
      <c r="O104" s="13"/>
      <c r="P104" s="10"/>
      <c r="Q104" s="14"/>
      <c r="R104" s="15"/>
      <c r="S104" s="15"/>
      <c r="T104" s="16">
        <f t="shared" si="3"/>
        <v>0</v>
      </c>
      <c r="U104" s="17"/>
      <c r="V104" s="12"/>
      <c r="X104" s="12"/>
      <c r="Z104" s="12"/>
    </row>
    <row r="105" spans="1:26" x14ac:dyDescent="0.25">
      <c r="A105" s="6" t="s">
        <v>255</v>
      </c>
      <c r="B105" s="7" t="s">
        <v>256</v>
      </c>
      <c r="C105" s="8" t="s">
        <v>28</v>
      </c>
      <c r="D105" s="9">
        <v>8367.68</v>
      </c>
      <c r="E105" s="7" t="s">
        <v>227</v>
      </c>
      <c r="F105" s="10" t="s">
        <v>257</v>
      </c>
      <c r="G105" s="7">
        <v>25</v>
      </c>
      <c r="H105" s="11" t="s">
        <v>258</v>
      </c>
      <c r="I105" s="7">
        <f>+(J105+W105+Y105)/3</f>
        <v>17165</v>
      </c>
      <c r="J105" s="8">
        <v>30000</v>
      </c>
      <c r="K105" s="12"/>
      <c r="L105" s="8" t="s">
        <v>32</v>
      </c>
      <c r="M105" s="12"/>
      <c r="N105" s="8"/>
      <c r="O105" s="13"/>
      <c r="P105" s="10"/>
      <c r="Q105" s="14"/>
      <c r="R105" s="15"/>
      <c r="S105" s="15"/>
      <c r="T105" s="16">
        <f t="shared" si="3"/>
        <v>0</v>
      </c>
      <c r="U105" s="17"/>
      <c r="V105" s="12" t="s">
        <v>259</v>
      </c>
      <c r="W105">
        <v>10999</v>
      </c>
      <c r="X105" s="12" t="s">
        <v>260</v>
      </c>
      <c r="Y105">
        <v>10496</v>
      </c>
      <c r="Z105" s="12" t="s">
        <v>261</v>
      </c>
    </row>
    <row r="106" spans="1:26" ht="64.5" x14ac:dyDescent="0.25">
      <c r="A106" s="6" t="s">
        <v>255</v>
      </c>
      <c r="B106" s="7" t="s">
        <v>256</v>
      </c>
      <c r="C106" s="8" t="s">
        <v>28</v>
      </c>
      <c r="D106" s="9">
        <v>16100</v>
      </c>
      <c r="E106" s="7" t="s">
        <v>29</v>
      </c>
      <c r="F106" s="10" t="s">
        <v>209</v>
      </c>
      <c r="G106" s="7">
        <v>50</v>
      </c>
      <c r="H106" s="11" t="s">
        <v>262</v>
      </c>
      <c r="I106" s="7">
        <f t="shared" ref="I106:I107" si="6">+(J106+W106+Y106)/3</f>
        <v>26632</v>
      </c>
      <c r="J106" s="8">
        <v>24999</v>
      </c>
      <c r="K106" s="12"/>
      <c r="L106" s="8" t="s">
        <v>32</v>
      </c>
      <c r="M106" s="12"/>
      <c r="N106" s="8"/>
      <c r="O106" s="13"/>
      <c r="P106" s="10"/>
      <c r="Q106" s="14"/>
      <c r="R106" s="15"/>
      <c r="S106" s="15"/>
      <c r="T106" s="16">
        <f t="shared" si="3"/>
        <v>0</v>
      </c>
      <c r="U106" s="17"/>
      <c r="V106" s="12" t="s">
        <v>263</v>
      </c>
      <c r="W106">
        <v>22898</v>
      </c>
      <c r="X106" s="12" t="s">
        <v>264</v>
      </c>
      <c r="Y106">
        <v>31999</v>
      </c>
      <c r="Z106" s="12" t="s">
        <v>1178</v>
      </c>
    </row>
    <row r="107" spans="1:26" ht="26.25" x14ac:dyDescent="0.25">
      <c r="A107" s="6" t="s">
        <v>255</v>
      </c>
      <c r="B107" s="7" t="s">
        <v>256</v>
      </c>
      <c r="C107" s="8" t="s">
        <v>28</v>
      </c>
      <c r="D107" s="9">
        <v>26500</v>
      </c>
      <c r="E107" s="7" t="s">
        <v>47</v>
      </c>
      <c r="F107" s="10" t="s">
        <v>265</v>
      </c>
      <c r="G107" s="7">
        <v>5</v>
      </c>
      <c r="H107" s="11" t="s">
        <v>266</v>
      </c>
      <c r="I107" s="7">
        <f t="shared" si="6"/>
        <v>31904.333333333332</v>
      </c>
      <c r="J107" s="8">
        <v>27299</v>
      </c>
      <c r="K107" s="12"/>
      <c r="L107" s="8" t="s">
        <v>32</v>
      </c>
      <c r="M107" s="12"/>
      <c r="N107" s="8"/>
      <c r="O107" s="13"/>
      <c r="P107" s="10"/>
      <c r="Q107" s="14"/>
      <c r="R107" s="15"/>
      <c r="S107" s="15"/>
      <c r="T107" s="16">
        <f t="shared" si="3"/>
        <v>0</v>
      </c>
      <c r="U107" s="17"/>
      <c r="V107" s="12" t="s">
        <v>267</v>
      </c>
      <c r="W107">
        <v>51414</v>
      </c>
      <c r="X107" s="12" t="s">
        <v>268</v>
      </c>
      <c r="Y107">
        <v>17000</v>
      </c>
      <c r="Z107" s="12" t="s">
        <v>269</v>
      </c>
    </row>
    <row r="108" spans="1:26" ht="64.5" x14ac:dyDescent="0.25">
      <c r="A108" s="6" t="s">
        <v>255</v>
      </c>
      <c r="B108" s="7" t="s">
        <v>256</v>
      </c>
      <c r="C108" s="8" t="s">
        <v>36</v>
      </c>
      <c r="D108" s="9">
        <v>27600</v>
      </c>
      <c r="E108" s="7" t="s">
        <v>29</v>
      </c>
      <c r="F108" s="10" t="s">
        <v>270</v>
      </c>
      <c r="G108" s="7">
        <v>50</v>
      </c>
      <c r="H108" s="11" t="s">
        <v>271</v>
      </c>
      <c r="I108" s="7">
        <v>50</v>
      </c>
      <c r="J108" s="8"/>
      <c r="K108" s="12"/>
      <c r="L108" s="8" t="s">
        <v>32</v>
      </c>
      <c r="M108" s="12"/>
      <c r="N108" s="8"/>
      <c r="O108" s="13"/>
      <c r="P108" s="10"/>
      <c r="Q108" s="14"/>
      <c r="R108" s="15"/>
      <c r="S108" s="15"/>
      <c r="T108" s="16">
        <f t="shared" si="3"/>
        <v>0</v>
      </c>
      <c r="U108" s="17"/>
      <c r="V108" s="12"/>
      <c r="X108" s="12"/>
      <c r="Z108" s="12"/>
    </row>
    <row r="109" spans="1:26" ht="90" x14ac:dyDescent="0.25">
      <c r="A109" s="6" t="s">
        <v>255</v>
      </c>
      <c r="B109" s="7" t="s">
        <v>256</v>
      </c>
      <c r="C109" s="8" t="s">
        <v>36</v>
      </c>
      <c r="D109" s="9">
        <v>29334</v>
      </c>
      <c r="E109" s="7" t="s">
        <v>53</v>
      </c>
      <c r="F109" s="10" t="s">
        <v>272</v>
      </c>
      <c r="G109" s="7">
        <v>50</v>
      </c>
      <c r="H109" s="11" t="s">
        <v>273</v>
      </c>
      <c r="I109" s="7">
        <v>50</v>
      </c>
      <c r="J109" s="8"/>
      <c r="K109" s="12"/>
      <c r="L109" s="8" t="s">
        <v>32</v>
      </c>
      <c r="M109" s="12"/>
      <c r="N109" s="8"/>
      <c r="O109" s="13"/>
      <c r="P109" s="10"/>
      <c r="Q109" s="14"/>
      <c r="R109" s="15"/>
      <c r="S109" s="15"/>
      <c r="T109" s="16">
        <f t="shared" si="3"/>
        <v>0</v>
      </c>
      <c r="U109" s="17"/>
      <c r="V109" s="12"/>
      <c r="X109" s="12"/>
      <c r="Z109" s="12"/>
    </row>
    <row r="110" spans="1:26" ht="51.75" x14ac:dyDescent="0.25">
      <c r="A110" s="6" t="s">
        <v>255</v>
      </c>
      <c r="B110" s="7" t="s">
        <v>256</v>
      </c>
      <c r="C110" s="8" t="s">
        <v>28</v>
      </c>
      <c r="D110" s="9">
        <v>34510</v>
      </c>
      <c r="E110" s="7" t="s">
        <v>53</v>
      </c>
      <c r="F110" s="10" t="s">
        <v>274</v>
      </c>
      <c r="G110" s="7">
        <v>50</v>
      </c>
      <c r="H110" s="11" t="s">
        <v>275</v>
      </c>
      <c r="I110" s="7">
        <v>50</v>
      </c>
      <c r="J110" s="8"/>
      <c r="K110" s="12"/>
      <c r="L110" s="8" t="s">
        <v>32</v>
      </c>
      <c r="M110" s="12"/>
      <c r="N110" s="8"/>
      <c r="O110" s="13"/>
      <c r="P110" s="10"/>
      <c r="Q110" s="14"/>
      <c r="R110" s="15"/>
      <c r="S110" s="15"/>
      <c r="T110" s="16">
        <f t="shared" si="3"/>
        <v>0</v>
      </c>
      <c r="U110" s="17"/>
      <c r="V110" s="12"/>
      <c r="X110" s="12"/>
      <c r="Z110" s="12"/>
    </row>
    <row r="111" spans="1:26" x14ac:dyDescent="0.25">
      <c r="A111" s="6" t="s">
        <v>255</v>
      </c>
      <c r="B111" s="7" t="s">
        <v>256</v>
      </c>
      <c r="C111" s="8" t="s">
        <v>28</v>
      </c>
      <c r="D111" s="9">
        <v>44490</v>
      </c>
      <c r="E111" s="7" t="s">
        <v>108</v>
      </c>
      <c r="F111" s="10" t="s">
        <v>209</v>
      </c>
      <c r="G111" s="7">
        <v>4</v>
      </c>
      <c r="H111" s="11" t="s">
        <v>276</v>
      </c>
      <c r="I111" s="7">
        <v>50</v>
      </c>
      <c r="J111" s="8"/>
      <c r="K111" s="12"/>
      <c r="L111" s="8" t="s">
        <v>32</v>
      </c>
      <c r="M111" s="12"/>
      <c r="N111" s="8"/>
      <c r="O111" s="13"/>
      <c r="P111" s="10"/>
      <c r="Q111" s="14"/>
      <c r="R111" s="15"/>
      <c r="S111" s="15"/>
      <c r="T111" s="16">
        <f t="shared" si="3"/>
        <v>0</v>
      </c>
      <c r="U111" s="17"/>
      <c r="V111" s="12"/>
      <c r="X111" s="12"/>
      <c r="Z111" s="12"/>
    </row>
    <row r="112" spans="1:26" ht="39" x14ac:dyDescent="0.25">
      <c r="A112" s="6" t="s">
        <v>255</v>
      </c>
      <c r="B112" s="7" t="s">
        <v>256</v>
      </c>
      <c r="C112" s="8" t="s">
        <v>38</v>
      </c>
      <c r="D112" s="9">
        <v>52400</v>
      </c>
      <c r="E112" s="7" t="s">
        <v>29</v>
      </c>
      <c r="F112" s="10" t="s">
        <v>209</v>
      </c>
      <c r="G112" s="7">
        <v>50</v>
      </c>
      <c r="H112" s="11" t="s">
        <v>277</v>
      </c>
      <c r="I112" s="7">
        <v>50</v>
      </c>
      <c r="J112" s="8"/>
      <c r="K112" s="12"/>
      <c r="L112" s="8" t="s">
        <v>32</v>
      </c>
      <c r="M112" s="12"/>
      <c r="N112" s="8"/>
      <c r="O112" s="13"/>
      <c r="P112" s="10"/>
      <c r="Q112" s="14"/>
      <c r="R112" s="15"/>
      <c r="S112" s="15"/>
      <c r="T112" s="16">
        <f t="shared" si="3"/>
        <v>0</v>
      </c>
      <c r="U112" s="17"/>
      <c r="V112" s="12"/>
      <c r="X112" s="12"/>
      <c r="Z112" s="12"/>
    </row>
    <row r="113" spans="1:26" ht="64.5" x14ac:dyDescent="0.25">
      <c r="A113" s="6" t="s">
        <v>255</v>
      </c>
      <c r="B113" s="7" t="s">
        <v>256</v>
      </c>
      <c r="C113" s="8" t="s">
        <v>28</v>
      </c>
      <c r="D113" s="9">
        <v>61500</v>
      </c>
      <c r="E113" s="7" t="s">
        <v>151</v>
      </c>
      <c r="F113" s="10" t="s">
        <v>209</v>
      </c>
      <c r="G113" s="7">
        <v>50</v>
      </c>
      <c r="H113" s="11" t="s">
        <v>278</v>
      </c>
      <c r="I113" s="7">
        <v>50</v>
      </c>
      <c r="J113" s="8"/>
      <c r="K113" s="12" t="s">
        <v>153</v>
      </c>
      <c r="L113" s="8" t="s">
        <v>32</v>
      </c>
      <c r="M113" s="12"/>
      <c r="N113" s="8" t="s">
        <v>46</v>
      </c>
      <c r="O113" s="13"/>
      <c r="P113" s="10"/>
      <c r="Q113" s="14">
        <v>0</v>
      </c>
      <c r="R113" s="15">
        <v>0</v>
      </c>
      <c r="S113" s="15">
        <v>0</v>
      </c>
      <c r="T113" s="16">
        <f t="shared" si="3"/>
        <v>0</v>
      </c>
      <c r="U113" s="17"/>
      <c r="V113" s="12"/>
      <c r="X113" s="12"/>
      <c r="Z113" s="12"/>
    </row>
    <row r="114" spans="1:26" ht="26.25" x14ac:dyDescent="0.25">
      <c r="A114" s="6" t="s">
        <v>279</v>
      </c>
      <c r="B114" s="7" t="s">
        <v>280</v>
      </c>
      <c r="C114" s="8" t="s">
        <v>36</v>
      </c>
      <c r="D114" s="9">
        <v>140400</v>
      </c>
      <c r="E114" s="7" t="s">
        <v>47</v>
      </c>
      <c r="F114" s="10" t="s">
        <v>281</v>
      </c>
      <c r="G114" s="7">
        <v>5</v>
      </c>
      <c r="H114" s="11" t="s">
        <v>282</v>
      </c>
      <c r="I114" s="7">
        <f>+(J114+W114+Y114)/3</f>
        <v>211875.33333333334</v>
      </c>
      <c r="J114" s="8">
        <v>179771</v>
      </c>
      <c r="K114" s="12"/>
      <c r="L114" s="8" t="s">
        <v>72</v>
      </c>
      <c r="M114" s="12"/>
      <c r="N114" s="8"/>
      <c r="O114" s="13"/>
      <c r="P114" s="10"/>
      <c r="Q114" s="14"/>
      <c r="R114" s="15"/>
      <c r="S114" s="15"/>
      <c r="T114" s="16">
        <f t="shared" si="3"/>
        <v>0</v>
      </c>
      <c r="U114" s="17"/>
      <c r="V114" s="12" t="s">
        <v>1179</v>
      </c>
      <c r="W114">
        <v>230999</v>
      </c>
      <c r="X114" s="12" t="s">
        <v>1180</v>
      </c>
      <c r="Y114">
        <v>224856</v>
      </c>
      <c r="Z114" s="12" t="s">
        <v>283</v>
      </c>
    </row>
    <row r="115" spans="1:26" ht="77.25" x14ac:dyDescent="0.25">
      <c r="A115" s="6" t="s">
        <v>279</v>
      </c>
      <c r="B115" s="7" t="s">
        <v>280</v>
      </c>
      <c r="C115" s="8" t="s">
        <v>28</v>
      </c>
      <c r="D115" s="9">
        <v>195797.4</v>
      </c>
      <c r="E115" s="7" t="s">
        <v>227</v>
      </c>
      <c r="F115" s="10" t="s">
        <v>284</v>
      </c>
      <c r="G115" s="7">
        <v>20</v>
      </c>
      <c r="H115" s="11" t="s">
        <v>285</v>
      </c>
      <c r="I115" s="7">
        <f>+(J115+W115+Y115)/3</f>
        <v>296665.66666666669</v>
      </c>
      <c r="J115" s="8">
        <v>419999</v>
      </c>
      <c r="K115" s="12"/>
      <c r="L115" s="8" t="s">
        <v>72</v>
      </c>
      <c r="M115" s="12"/>
      <c r="N115" s="8"/>
      <c r="O115" s="13"/>
      <c r="P115" s="10"/>
      <c r="Q115" s="14"/>
      <c r="R115" s="15"/>
      <c r="S115" s="15"/>
      <c r="T115" s="16">
        <f t="shared" si="3"/>
        <v>0</v>
      </c>
      <c r="U115" s="17"/>
      <c r="V115" s="12" t="s">
        <v>286</v>
      </c>
      <c r="W115">
        <v>219999</v>
      </c>
      <c r="X115" s="12" t="s">
        <v>287</v>
      </c>
      <c r="Y115">
        <v>249999</v>
      </c>
      <c r="Z115" s="12" t="s">
        <v>288</v>
      </c>
    </row>
    <row r="116" spans="1:26" x14ac:dyDescent="0.25">
      <c r="A116" s="6" t="s">
        <v>279</v>
      </c>
      <c r="B116" s="7" t="s">
        <v>280</v>
      </c>
      <c r="C116" s="8" t="s">
        <v>36</v>
      </c>
      <c r="D116" s="9">
        <v>204430</v>
      </c>
      <c r="E116" s="7" t="s">
        <v>108</v>
      </c>
      <c r="F116" s="10" t="s">
        <v>289</v>
      </c>
      <c r="G116" s="7">
        <v>5</v>
      </c>
      <c r="H116" s="11" t="s">
        <v>290</v>
      </c>
      <c r="I116" s="7">
        <f>+(J116+W116+Y116)/3</f>
        <v>270360.66666666669</v>
      </c>
      <c r="J116" s="8">
        <v>306284</v>
      </c>
      <c r="K116" s="12"/>
      <c r="L116" s="8" t="s">
        <v>72</v>
      </c>
      <c r="M116" s="12"/>
      <c r="N116" s="8"/>
      <c r="O116" s="13"/>
      <c r="P116" s="10"/>
      <c r="Q116" s="14"/>
      <c r="R116" s="15"/>
      <c r="S116" s="15"/>
      <c r="T116" s="16">
        <f t="shared" si="3"/>
        <v>0</v>
      </c>
      <c r="U116" s="17"/>
      <c r="V116" s="12" t="s">
        <v>291</v>
      </c>
      <c r="W116">
        <v>299999</v>
      </c>
      <c r="X116" s="12" t="s">
        <v>1181</v>
      </c>
      <c r="Y116">
        <v>204799</v>
      </c>
      <c r="Z116" s="12" t="s">
        <v>292</v>
      </c>
    </row>
    <row r="117" spans="1:26" ht="39" x14ac:dyDescent="0.25">
      <c r="A117" s="6" t="s">
        <v>279</v>
      </c>
      <c r="B117" s="7" t="s">
        <v>280</v>
      </c>
      <c r="C117" s="8" t="s">
        <v>36</v>
      </c>
      <c r="D117" s="9">
        <v>207000</v>
      </c>
      <c r="E117" s="7" t="s">
        <v>29</v>
      </c>
      <c r="F117" s="10" t="s">
        <v>122</v>
      </c>
      <c r="G117" s="7">
        <v>130</v>
      </c>
      <c r="H117" s="11" t="s">
        <v>293</v>
      </c>
      <c r="I117" s="7">
        <f>+(J117+W117+Y117)/3</f>
        <v>319133</v>
      </c>
      <c r="J117" s="8">
        <v>302399</v>
      </c>
      <c r="K117" s="12"/>
      <c r="L117" s="8" t="s">
        <v>72</v>
      </c>
      <c r="M117" s="12"/>
      <c r="N117" s="8"/>
      <c r="O117" s="13"/>
      <c r="P117" s="10"/>
      <c r="Q117" s="14"/>
      <c r="R117" s="15"/>
      <c r="S117" s="15"/>
      <c r="T117" s="16">
        <f t="shared" si="3"/>
        <v>0</v>
      </c>
      <c r="U117" s="17"/>
      <c r="V117" s="12" t="s">
        <v>1182</v>
      </c>
      <c r="W117">
        <v>375000</v>
      </c>
      <c r="X117" s="12" t="s">
        <v>1183</v>
      </c>
      <c r="Y117">
        <v>280000</v>
      </c>
      <c r="Z117" s="12" t="s">
        <v>294</v>
      </c>
    </row>
    <row r="118" spans="1:26" ht="51.75" x14ac:dyDescent="0.25">
      <c r="A118" s="6" t="s">
        <v>279</v>
      </c>
      <c r="B118" s="7" t="s">
        <v>280</v>
      </c>
      <c r="C118" s="8" t="s">
        <v>28</v>
      </c>
      <c r="D118" s="9">
        <v>211000</v>
      </c>
      <c r="E118" s="7" t="s">
        <v>29</v>
      </c>
      <c r="F118" s="10" t="s">
        <v>289</v>
      </c>
      <c r="G118" s="7">
        <v>130</v>
      </c>
      <c r="H118" s="11" t="s">
        <v>295</v>
      </c>
      <c r="I118" s="7">
        <v>130</v>
      </c>
      <c r="J118" s="8"/>
      <c r="K118" s="12"/>
      <c r="L118" s="8" t="s">
        <v>72</v>
      </c>
      <c r="M118" s="12"/>
      <c r="N118" s="8"/>
      <c r="O118" s="13"/>
      <c r="P118" s="10"/>
      <c r="Q118" s="14"/>
      <c r="R118" s="15"/>
      <c r="S118" s="15"/>
      <c r="T118" s="16">
        <f t="shared" si="3"/>
        <v>0</v>
      </c>
      <c r="U118" s="17"/>
      <c r="V118" s="12"/>
      <c r="X118" s="12"/>
      <c r="Z118" s="12"/>
    </row>
    <row r="119" spans="1:26" ht="26.25" x14ac:dyDescent="0.25">
      <c r="A119" s="6" t="s">
        <v>279</v>
      </c>
      <c r="B119" s="7" t="s">
        <v>280</v>
      </c>
      <c r="C119" s="8" t="s">
        <v>28</v>
      </c>
      <c r="D119" s="9">
        <v>265500</v>
      </c>
      <c r="E119" s="7" t="s">
        <v>47</v>
      </c>
      <c r="F119" s="10" t="s">
        <v>289</v>
      </c>
      <c r="G119" s="7">
        <v>5</v>
      </c>
      <c r="H119" s="11" t="s">
        <v>296</v>
      </c>
      <c r="I119" s="7">
        <v>130</v>
      </c>
      <c r="J119" s="8"/>
      <c r="K119" s="12"/>
      <c r="L119" s="8" t="s">
        <v>72</v>
      </c>
      <c r="M119" s="12"/>
      <c r="N119" s="8"/>
      <c r="O119" s="13"/>
      <c r="P119" s="10"/>
      <c r="Q119" s="14"/>
      <c r="R119" s="15"/>
      <c r="S119" s="15"/>
      <c r="T119" s="16">
        <f t="shared" si="3"/>
        <v>0</v>
      </c>
      <c r="U119" s="17"/>
      <c r="V119" s="12"/>
      <c r="X119" s="12"/>
      <c r="Z119" s="12"/>
    </row>
    <row r="120" spans="1:26" x14ac:dyDescent="0.25">
      <c r="A120" s="6" t="s">
        <v>279</v>
      </c>
      <c r="B120" s="7" t="s">
        <v>280</v>
      </c>
      <c r="C120" s="8" t="s">
        <v>56</v>
      </c>
      <c r="D120" s="9">
        <v>295260</v>
      </c>
      <c r="E120" s="7" t="s">
        <v>108</v>
      </c>
      <c r="F120" s="10" t="s">
        <v>289</v>
      </c>
      <c r="G120" s="7">
        <v>2</v>
      </c>
      <c r="H120" s="11" t="s">
        <v>297</v>
      </c>
      <c r="I120" s="7">
        <v>130</v>
      </c>
      <c r="J120" s="8"/>
      <c r="K120" s="12"/>
      <c r="L120" s="8" t="s">
        <v>72</v>
      </c>
      <c r="M120" s="12"/>
      <c r="N120" s="8"/>
      <c r="O120" s="13"/>
      <c r="P120" s="10"/>
      <c r="Q120" s="14"/>
      <c r="R120" s="15"/>
      <c r="S120" s="15"/>
      <c r="T120" s="16">
        <f t="shared" si="3"/>
        <v>0</v>
      </c>
      <c r="U120" s="17"/>
      <c r="V120" s="12"/>
      <c r="X120" s="12"/>
      <c r="Z120" s="12"/>
    </row>
    <row r="121" spans="1:26" ht="90" x14ac:dyDescent="0.25">
      <c r="A121" s="6" t="s">
        <v>279</v>
      </c>
      <c r="B121" s="7" t="s">
        <v>280</v>
      </c>
      <c r="C121" s="8" t="s">
        <v>36</v>
      </c>
      <c r="D121" s="9">
        <v>316625</v>
      </c>
      <c r="E121" s="7" t="s">
        <v>53</v>
      </c>
      <c r="F121" s="10" t="s">
        <v>298</v>
      </c>
      <c r="G121" s="7">
        <v>130</v>
      </c>
      <c r="H121" s="11" t="s">
        <v>299</v>
      </c>
      <c r="I121" s="7">
        <v>130</v>
      </c>
      <c r="J121" s="8"/>
      <c r="K121" s="12"/>
      <c r="L121" s="8" t="s">
        <v>72</v>
      </c>
      <c r="M121" s="12"/>
      <c r="N121" s="8"/>
      <c r="O121" s="13"/>
      <c r="P121" s="10"/>
      <c r="Q121" s="14"/>
      <c r="R121" s="15"/>
      <c r="S121" s="15"/>
      <c r="T121" s="16">
        <f t="shared" si="3"/>
        <v>0</v>
      </c>
      <c r="U121" s="17"/>
      <c r="V121" s="12"/>
      <c r="X121" s="12"/>
      <c r="Z121" s="12"/>
    </row>
    <row r="122" spans="1:26" x14ac:dyDescent="0.25">
      <c r="A122" s="6" t="s">
        <v>279</v>
      </c>
      <c r="B122" s="7" t="s">
        <v>280</v>
      </c>
      <c r="C122" s="8" t="s">
        <v>28</v>
      </c>
      <c r="D122" s="9">
        <v>337610</v>
      </c>
      <c r="E122" s="7" t="s">
        <v>108</v>
      </c>
      <c r="F122" s="10" t="s">
        <v>289</v>
      </c>
      <c r="G122" s="7">
        <v>5</v>
      </c>
      <c r="H122" s="11" t="s">
        <v>300</v>
      </c>
      <c r="I122" s="7">
        <v>130</v>
      </c>
      <c r="J122" s="8"/>
      <c r="K122" s="12"/>
      <c r="L122" s="8" t="s">
        <v>72</v>
      </c>
      <c r="M122" s="12"/>
      <c r="N122" s="8"/>
      <c r="O122" s="13"/>
      <c r="P122" s="10"/>
      <c r="Q122" s="14"/>
      <c r="R122" s="15"/>
      <c r="S122" s="15"/>
      <c r="T122" s="16">
        <f t="shared" si="3"/>
        <v>0</v>
      </c>
      <c r="U122" s="17"/>
      <c r="V122" s="12"/>
      <c r="X122" s="12"/>
      <c r="Z122" s="12"/>
    </row>
    <row r="123" spans="1:26" ht="51.75" x14ac:dyDescent="0.25">
      <c r="A123" s="6" t="s">
        <v>279</v>
      </c>
      <c r="B123" s="7" t="s">
        <v>280</v>
      </c>
      <c r="C123" s="8" t="s">
        <v>28</v>
      </c>
      <c r="D123" s="9">
        <v>372500</v>
      </c>
      <c r="E123" s="7" t="s">
        <v>53</v>
      </c>
      <c r="F123" s="10" t="s">
        <v>301</v>
      </c>
      <c r="G123" s="7">
        <v>130</v>
      </c>
      <c r="H123" s="11" t="s">
        <v>302</v>
      </c>
      <c r="I123" s="7">
        <v>130</v>
      </c>
      <c r="J123" s="8"/>
      <c r="K123" s="12"/>
      <c r="L123" s="8" t="s">
        <v>72</v>
      </c>
      <c r="M123" s="12"/>
      <c r="N123" s="8"/>
      <c r="O123" s="13"/>
      <c r="P123" s="10"/>
      <c r="Q123" s="14"/>
      <c r="R123" s="15"/>
      <c r="S123" s="15"/>
      <c r="T123" s="16">
        <f t="shared" si="3"/>
        <v>0</v>
      </c>
      <c r="U123" s="17"/>
      <c r="V123" s="12"/>
      <c r="X123" s="12"/>
      <c r="Z123" s="12"/>
    </row>
    <row r="124" spans="1:26" x14ac:dyDescent="0.25">
      <c r="A124" s="6" t="s">
        <v>279</v>
      </c>
      <c r="B124" s="7" t="s">
        <v>280</v>
      </c>
      <c r="C124" s="8" t="s">
        <v>62</v>
      </c>
      <c r="D124" s="9">
        <v>513520</v>
      </c>
      <c r="E124" s="7" t="s">
        <v>108</v>
      </c>
      <c r="F124" s="10" t="s">
        <v>289</v>
      </c>
      <c r="G124" s="7">
        <v>2</v>
      </c>
      <c r="H124" s="11" t="s">
        <v>303</v>
      </c>
      <c r="I124" s="7">
        <v>130</v>
      </c>
      <c r="J124" s="8"/>
      <c r="K124" s="12"/>
      <c r="L124" s="8" t="s">
        <v>72</v>
      </c>
      <c r="M124" s="12"/>
      <c r="N124" s="8"/>
      <c r="O124" s="13"/>
      <c r="P124" s="10"/>
      <c r="Q124" s="14"/>
      <c r="R124" s="15"/>
      <c r="S124" s="15"/>
      <c r="T124" s="16">
        <f t="shared" si="3"/>
        <v>0</v>
      </c>
      <c r="U124" s="17"/>
      <c r="V124" s="12"/>
      <c r="X124" s="12"/>
      <c r="Z124" s="12"/>
    </row>
    <row r="125" spans="1:26" x14ac:dyDescent="0.25">
      <c r="A125" s="6" t="s">
        <v>279</v>
      </c>
      <c r="B125" s="7" t="s">
        <v>280</v>
      </c>
      <c r="C125" s="8" t="s">
        <v>38</v>
      </c>
      <c r="D125" s="9">
        <v>790800</v>
      </c>
      <c r="E125" s="7" t="s">
        <v>108</v>
      </c>
      <c r="F125" s="10" t="s">
        <v>289</v>
      </c>
      <c r="G125" s="7">
        <v>2</v>
      </c>
      <c r="H125" s="11" t="s">
        <v>304</v>
      </c>
      <c r="I125" s="7">
        <v>130</v>
      </c>
      <c r="J125" s="8"/>
      <c r="K125" s="12"/>
      <c r="L125" s="8" t="s">
        <v>72</v>
      </c>
      <c r="M125" s="12"/>
      <c r="N125" s="8"/>
      <c r="O125" s="13"/>
      <c r="P125" s="10"/>
      <c r="Q125" s="14"/>
      <c r="R125" s="15"/>
      <c r="S125" s="15"/>
      <c r="T125" s="16">
        <f t="shared" si="3"/>
        <v>0</v>
      </c>
      <c r="U125" s="17"/>
      <c r="V125" s="12"/>
      <c r="X125" s="12"/>
      <c r="Z125" s="12"/>
    </row>
    <row r="126" spans="1:26" x14ac:dyDescent="0.25">
      <c r="A126" s="6" t="s">
        <v>279</v>
      </c>
      <c r="B126" s="7" t="s">
        <v>280</v>
      </c>
      <c r="C126" s="8" t="s">
        <v>40</v>
      </c>
      <c r="D126" s="9">
        <v>1049470</v>
      </c>
      <c r="E126" s="7" t="s">
        <v>108</v>
      </c>
      <c r="F126" s="10" t="s">
        <v>289</v>
      </c>
      <c r="G126" s="7">
        <v>2</v>
      </c>
      <c r="H126" s="11" t="s">
        <v>305</v>
      </c>
      <c r="I126" s="7">
        <v>130</v>
      </c>
      <c r="J126" s="8"/>
      <c r="K126" s="12"/>
      <c r="L126" s="8" t="s">
        <v>72</v>
      </c>
      <c r="M126" s="12"/>
      <c r="N126" s="8"/>
      <c r="O126" s="13"/>
      <c r="P126" s="10"/>
      <c r="Q126" s="14"/>
      <c r="R126" s="15"/>
      <c r="S126" s="15"/>
      <c r="T126" s="16">
        <f t="shared" si="3"/>
        <v>0</v>
      </c>
      <c r="U126" s="17"/>
      <c r="V126" s="12"/>
      <c r="X126" s="12"/>
      <c r="Z126" s="12"/>
    </row>
    <row r="127" spans="1:26" x14ac:dyDescent="0.25">
      <c r="A127" s="6" t="s">
        <v>279</v>
      </c>
      <c r="B127" s="7" t="s">
        <v>280</v>
      </c>
      <c r="C127" s="8" t="s">
        <v>67</v>
      </c>
      <c r="D127" s="9">
        <v>1133140</v>
      </c>
      <c r="E127" s="7" t="s">
        <v>108</v>
      </c>
      <c r="F127" s="10" t="s">
        <v>289</v>
      </c>
      <c r="G127" s="7">
        <v>1</v>
      </c>
      <c r="H127" s="11" t="s">
        <v>306</v>
      </c>
      <c r="I127" s="7">
        <v>130</v>
      </c>
      <c r="J127" s="8"/>
      <c r="K127" s="12"/>
      <c r="L127" s="8" t="s">
        <v>72</v>
      </c>
      <c r="M127" s="12"/>
      <c r="N127" s="8"/>
      <c r="O127" s="13"/>
      <c r="P127" s="10"/>
      <c r="Q127" s="14"/>
      <c r="R127" s="15"/>
      <c r="S127" s="15"/>
      <c r="T127" s="16">
        <f t="shared" si="3"/>
        <v>0</v>
      </c>
      <c r="U127" s="17"/>
      <c r="V127" s="12"/>
      <c r="X127" s="12"/>
      <c r="Z127" s="12"/>
    </row>
    <row r="128" spans="1:26" ht="26.25" x14ac:dyDescent="0.25">
      <c r="A128" s="6" t="s">
        <v>307</v>
      </c>
      <c r="B128" s="7" t="s">
        <v>308</v>
      </c>
      <c r="C128" s="8" t="s">
        <v>36</v>
      </c>
      <c r="D128" s="9">
        <v>204100</v>
      </c>
      <c r="E128" s="7" t="s">
        <v>47</v>
      </c>
      <c r="F128" s="10" t="s">
        <v>281</v>
      </c>
      <c r="G128" s="7">
        <v>3</v>
      </c>
      <c r="H128" s="11" t="s">
        <v>309</v>
      </c>
      <c r="I128" s="7">
        <f>+(J128+W128)/2</f>
        <v>372174</v>
      </c>
      <c r="J128" s="8">
        <v>484999</v>
      </c>
      <c r="K128" s="12"/>
      <c r="L128" s="8" t="s">
        <v>72</v>
      </c>
      <c r="M128" s="12"/>
      <c r="N128" s="8"/>
      <c r="O128" s="13"/>
      <c r="P128" s="10"/>
      <c r="Q128" s="14"/>
      <c r="R128" s="15"/>
      <c r="S128" s="15"/>
      <c r="T128" s="16">
        <f t="shared" si="3"/>
        <v>0</v>
      </c>
      <c r="U128" s="17"/>
      <c r="V128" s="12" t="s">
        <v>310</v>
      </c>
      <c r="W128">
        <v>259349</v>
      </c>
      <c r="X128" s="12" t="s">
        <v>311</v>
      </c>
      <c r="Z128" s="12"/>
    </row>
    <row r="129" spans="1:26" ht="77.25" x14ac:dyDescent="0.25">
      <c r="A129" s="6" t="s">
        <v>307</v>
      </c>
      <c r="B129" s="7" t="s">
        <v>308</v>
      </c>
      <c r="C129" s="8" t="s">
        <v>28</v>
      </c>
      <c r="D129" s="9">
        <v>300354.99</v>
      </c>
      <c r="E129" s="7" t="s">
        <v>227</v>
      </c>
      <c r="F129" s="10" t="s">
        <v>312</v>
      </c>
      <c r="G129" s="7">
        <v>20</v>
      </c>
      <c r="H129" s="11" t="s">
        <v>313</v>
      </c>
      <c r="I129" s="7">
        <f>+(J129+W129)/2</f>
        <v>297000</v>
      </c>
      <c r="J129" s="8">
        <v>329000</v>
      </c>
      <c r="K129" s="12" t="s">
        <v>314</v>
      </c>
      <c r="L129" s="8">
        <v>280000</v>
      </c>
      <c r="M129" s="12" t="s">
        <v>315</v>
      </c>
      <c r="N129" s="8"/>
      <c r="O129" s="13"/>
      <c r="P129" s="10"/>
      <c r="Q129" s="14"/>
      <c r="R129" s="15"/>
      <c r="S129" s="15"/>
      <c r="T129" s="16">
        <f t="shared" si="3"/>
        <v>0</v>
      </c>
      <c r="U129" s="17"/>
      <c r="V129" s="12" t="s">
        <v>1184</v>
      </c>
      <c r="W129">
        <v>265000</v>
      </c>
      <c r="X129" s="12" t="s">
        <v>1185</v>
      </c>
      <c r="Z129" s="12"/>
    </row>
    <row r="130" spans="1:26" ht="64.5" x14ac:dyDescent="0.25">
      <c r="A130" s="6" t="s">
        <v>307</v>
      </c>
      <c r="B130" s="7" t="s">
        <v>308</v>
      </c>
      <c r="C130" s="8" t="s">
        <v>36</v>
      </c>
      <c r="D130" s="9">
        <v>462000</v>
      </c>
      <c r="E130" s="7" t="s">
        <v>29</v>
      </c>
      <c r="F130" s="10" t="s">
        <v>289</v>
      </c>
      <c r="G130" s="7">
        <v>50</v>
      </c>
      <c r="H130" s="11" t="s">
        <v>316</v>
      </c>
      <c r="I130" s="7">
        <f>+(J130+W130+Y130)/3</f>
        <v>463766</v>
      </c>
      <c r="J130" s="8">
        <v>430800</v>
      </c>
      <c r="K130" s="12"/>
      <c r="L130" s="8" t="s">
        <v>72</v>
      </c>
      <c r="M130" s="12"/>
      <c r="N130" s="8"/>
      <c r="O130" s="13"/>
      <c r="P130" s="10"/>
      <c r="Q130" s="14"/>
      <c r="R130" s="15"/>
      <c r="S130" s="15"/>
      <c r="T130" s="16">
        <f t="shared" si="3"/>
        <v>0</v>
      </c>
      <c r="U130" s="17"/>
      <c r="V130" s="12" t="s">
        <v>1186</v>
      </c>
      <c r="W130">
        <v>430499</v>
      </c>
      <c r="X130" s="12" t="s">
        <v>317</v>
      </c>
      <c r="Y130">
        <v>529999</v>
      </c>
      <c r="Z130" s="12" t="s">
        <v>318</v>
      </c>
    </row>
    <row r="131" spans="1:26" ht="26.25" x14ac:dyDescent="0.25">
      <c r="A131" s="6" t="s">
        <v>307</v>
      </c>
      <c r="B131" s="7" t="s">
        <v>308</v>
      </c>
      <c r="C131" s="8" t="s">
        <v>28</v>
      </c>
      <c r="D131" s="9">
        <v>510200</v>
      </c>
      <c r="E131" s="7" t="s">
        <v>47</v>
      </c>
      <c r="F131" s="10" t="s">
        <v>289</v>
      </c>
      <c r="G131" s="7">
        <v>2</v>
      </c>
      <c r="H131" s="11" t="s">
        <v>319</v>
      </c>
      <c r="I131" s="7">
        <v>50</v>
      </c>
      <c r="J131" s="8"/>
      <c r="K131" s="12"/>
      <c r="L131" s="8" t="s">
        <v>72</v>
      </c>
      <c r="M131" s="12"/>
      <c r="N131" s="8"/>
      <c r="O131" s="13"/>
      <c r="P131" s="10"/>
      <c r="Q131" s="14"/>
      <c r="R131" s="15"/>
      <c r="S131" s="15"/>
      <c r="T131" s="16">
        <f t="shared" si="3"/>
        <v>0</v>
      </c>
      <c r="U131" s="17"/>
      <c r="V131" s="12"/>
      <c r="X131" s="12"/>
      <c r="Z131" s="12"/>
    </row>
    <row r="132" spans="1:26" ht="64.5" x14ac:dyDescent="0.25">
      <c r="A132" s="6" t="s">
        <v>307</v>
      </c>
      <c r="B132" s="7" t="s">
        <v>308</v>
      </c>
      <c r="C132" s="8" t="s">
        <v>28</v>
      </c>
      <c r="D132" s="9">
        <v>553000</v>
      </c>
      <c r="E132" s="7" t="s">
        <v>29</v>
      </c>
      <c r="F132" s="10" t="s">
        <v>122</v>
      </c>
      <c r="G132" s="7">
        <v>50</v>
      </c>
      <c r="H132" s="11" t="s">
        <v>320</v>
      </c>
      <c r="I132" s="7">
        <v>50</v>
      </c>
      <c r="J132" s="8"/>
      <c r="K132" s="12"/>
      <c r="L132" s="8" t="s">
        <v>72</v>
      </c>
      <c r="M132" s="12"/>
      <c r="N132" s="8"/>
      <c r="O132" s="13"/>
      <c r="P132" s="10"/>
      <c r="Q132" s="14"/>
      <c r="R132" s="15"/>
      <c r="S132" s="15"/>
      <c r="T132" s="16">
        <f t="shared" si="3"/>
        <v>0</v>
      </c>
      <c r="U132" s="17"/>
      <c r="V132" s="12"/>
      <c r="X132" s="12"/>
      <c r="Z132" s="12"/>
    </row>
    <row r="133" spans="1:26" x14ac:dyDescent="0.25">
      <c r="A133" s="6" t="s">
        <v>307</v>
      </c>
      <c r="B133" s="7" t="s">
        <v>308</v>
      </c>
      <c r="C133" s="8" t="s">
        <v>36</v>
      </c>
      <c r="D133" s="9">
        <v>581440</v>
      </c>
      <c r="E133" s="7" t="s">
        <v>108</v>
      </c>
      <c r="F133" s="10" t="s">
        <v>289</v>
      </c>
      <c r="G133" s="7">
        <v>2</v>
      </c>
      <c r="H133" s="11" t="s">
        <v>321</v>
      </c>
      <c r="I133" s="7">
        <v>50</v>
      </c>
      <c r="J133" s="8"/>
      <c r="K133" s="12"/>
      <c r="L133" s="8" t="s">
        <v>72</v>
      </c>
      <c r="M133" s="12"/>
      <c r="N133" s="8"/>
      <c r="O133" s="13"/>
      <c r="P133" s="10"/>
      <c r="Q133" s="14"/>
      <c r="R133" s="15"/>
      <c r="S133" s="15"/>
      <c r="T133" s="16">
        <f t="shared" si="3"/>
        <v>0</v>
      </c>
      <c r="U133" s="17"/>
      <c r="V133" s="12"/>
      <c r="X133" s="12"/>
      <c r="Z133" s="12"/>
    </row>
    <row r="134" spans="1:26" ht="115.5" x14ac:dyDescent="0.25">
      <c r="A134" s="6" t="s">
        <v>307</v>
      </c>
      <c r="B134" s="7" t="s">
        <v>308</v>
      </c>
      <c r="C134" s="8" t="s">
        <v>36</v>
      </c>
      <c r="D134" s="9">
        <v>586670</v>
      </c>
      <c r="E134" s="7" t="s">
        <v>53</v>
      </c>
      <c r="F134" s="10" t="s">
        <v>322</v>
      </c>
      <c r="G134" s="7">
        <v>50</v>
      </c>
      <c r="H134" s="11" t="s">
        <v>323</v>
      </c>
      <c r="I134" s="7">
        <v>50</v>
      </c>
      <c r="J134" s="8"/>
      <c r="K134" s="12"/>
      <c r="L134" s="8" t="s">
        <v>72</v>
      </c>
      <c r="M134" s="12"/>
      <c r="N134" s="8"/>
      <c r="O134" s="13"/>
      <c r="P134" s="10"/>
      <c r="Q134" s="14"/>
      <c r="R134" s="15"/>
      <c r="S134" s="15"/>
      <c r="T134" s="16">
        <f t="shared" si="3"/>
        <v>0</v>
      </c>
      <c r="U134" s="17"/>
      <c r="V134" s="12"/>
      <c r="X134" s="12"/>
      <c r="Z134" s="12"/>
    </row>
    <row r="135" spans="1:26" x14ac:dyDescent="0.25">
      <c r="A135" s="6" t="s">
        <v>307</v>
      </c>
      <c r="B135" s="7" t="s">
        <v>308</v>
      </c>
      <c r="C135" s="8" t="s">
        <v>56</v>
      </c>
      <c r="D135" s="9">
        <v>629460</v>
      </c>
      <c r="E135" s="7" t="s">
        <v>108</v>
      </c>
      <c r="F135" s="10" t="s">
        <v>289</v>
      </c>
      <c r="G135" s="7">
        <v>2</v>
      </c>
      <c r="H135" s="11" t="s">
        <v>324</v>
      </c>
      <c r="I135" s="7">
        <v>50</v>
      </c>
      <c r="J135" s="8"/>
      <c r="K135" s="12"/>
      <c r="L135" s="8" t="s">
        <v>72</v>
      </c>
      <c r="M135" s="12"/>
      <c r="N135" s="8"/>
      <c r="O135" s="13"/>
      <c r="P135" s="10"/>
      <c r="Q135" s="14"/>
      <c r="R135" s="15"/>
      <c r="S135" s="15"/>
      <c r="T135" s="16">
        <f t="shared" ref="T135:T180" si="7">SUM(O135:S135)</f>
        <v>0</v>
      </c>
      <c r="U135" s="17"/>
      <c r="V135" s="12"/>
      <c r="X135" s="12"/>
      <c r="Z135" s="12"/>
    </row>
    <row r="136" spans="1:26" x14ac:dyDescent="0.25">
      <c r="A136" s="6" t="s">
        <v>307</v>
      </c>
      <c r="B136" s="7" t="s">
        <v>308</v>
      </c>
      <c r="C136" s="8" t="s">
        <v>28</v>
      </c>
      <c r="D136" s="9">
        <v>659450</v>
      </c>
      <c r="E136" s="7" t="s">
        <v>108</v>
      </c>
      <c r="F136" s="10" t="s">
        <v>289</v>
      </c>
      <c r="G136" s="7">
        <v>2</v>
      </c>
      <c r="H136" s="11" t="s">
        <v>325</v>
      </c>
      <c r="I136" s="7">
        <v>50</v>
      </c>
      <c r="J136" s="8"/>
      <c r="K136" s="12"/>
      <c r="L136" s="8" t="s">
        <v>72</v>
      </c>
      <c r="M136" s="12"/>
      <c r="N136" s="8"/>
      <c r="O136" s="13"/>
      <c r="P136" s="10"/>
      <c r="Q136" s="14"/>
      <c r="R136" s="15"/>
      <c r="S136" s="15"/>
      <c r="T136" s="16">
        <f t="shared" si="7"/>
        <v>0</v>
      </c>
      <c r="U136" s="17"/>
      <c r="V136" s="12"/>
      <c r="X136" s="12"/>
      <c r="Z136" s="12"/>
    </row>
    <row r="137" spans="1:26" ht="77.25" x14ac:dyDescent="0.25">
      <c r="A137" s="6" t="s">
        <v>307</v>
      </c>
      <c r="B137" s="7" t="s">
        <v>308</v>
      </c>
      <c r="C137" s="8" t="s">
        <v>28</v>
      </c>
      <c r="D137" s="9">
        <v>690200</v>
      </c>
      <c r="E137" s="7" t="s">
        <v>53</v>
      </c>
      <c r="F137" s="10" t="s">
        <v>301</v>
      </c>
      <c r="G137" s="7">
        <v>50</v>
      </c>
      <c r="H137" s="11" t="s">
        <v>326</v>
      </c>
      <c r="I137" s="7">
        <v>50</v>
      </c>
      <c r="J137" s="8"/>
      <c r="K137" s="12"/>
      <c r="L137" s="8" t="s">
        <v>72</v>
      </c>
      <c r="M137" s="12"/>
      <c r="N137" s="8"/>
      <c r="O137" s="13"/>
      <c r="P137" s="10"/>
      <c r="Q137" s="14"/>
      <c r="R137" s="15"/>
      <c r="S137" s="15"/>
      <c r="T137" s="16">
        <f t="shared" si="7"/>
        <v>0</v>
      </c>
      <c r="U137" s="17"/>
      <c r="V137" s="12"/>
      <c r="X137" s="12"/>
      <c r="Z137" s="12"/>
    </row>
    <row r="138" spans="1:26" x14ac:dyDescent="0.25">
      <c r="A138" s="6" t="s">
        <v>307</v>
      </c>
      <c r="B138" s="7" t="s">
        <v>308</v>
      </c>
      <c r="C138" s="8" t="s">
        <v>40</v>
      </c>
      <c r="D138" s="9">
        <v>1382320</v>
      </c>
      <c r="E138" s="7" t="s">
        <v>108</v>
      </c>
      <c r="F138" s="10" t="s">
        <v>289</v>
      </c>
      <c r="G138" s="7">
        <v>4</v>
      </c>
      <c r="H138" s="11" t="s">
        <v>327</v>
      </c>
      <c r="I138" s="7">
        <v>50</v>
      </c>
      <c r="J138" s="8"/>
      <c r="K138" s="12"/>
      <c r="L138" s="8" t="s">
        <v>72</v>
      </c>
      <c r="M138" s="12"/>
      <c r="N138" s="8"/>
      <c r="O138" s="13"/>
      <c r="P138" s="10"/>
      <c r="Q138" s="14"/>
      <c r="R138" s="15"/>
      <c r="S138" s="15"/>
      <c r="T138" s="16">
        <f t="shared" si="7"/>
        <v>0</v>
      </c>
      <c r="U138" s="17"/>
      <c r="V138" s="12"/>
      <c r="X138" s="12"/>
      <c r="Z138" s="12"/>
    </row>
    <row r="139" spans="1:26" x14ac:dyDescent="0.25">
      <c r="A139" s="6" t="s">
        <v>307</v>
      </c>
      <c r="B139" s="7" t="s">
        <v>308</v>
      </c>
      <c r="C139" s="8" t="s">
        <v>38</v>
      </c>
      <c r="D139" s="9">
        <v>1524540</v>
      </c>
      <c r="E139" s="7" t="s">
        <v>108</v>
      </c>
      <c r="F139" s="10" t="s">
        <v>289</v>
      </c>
      <c r="G139" s="7">
        <v>1</v>
      </c>
      <c r="H139" s="11" t="s">
        <v>328</v>
      </c>
      <c r="I139" s="7">
        <v>50</v>
      </c>
      <c r="J139" s="8"/>
      <c r="K139" s="12"/>
      <c r="L139" s="8" t="s">
        <v>72</v>
      </c>
      <c r="M139" s="12"/>
      <c r="N139" s="8"/>
      <c r="O139" s="13"/>
      <c r="P139" s="10"/>
      <c r="Q139" s="14"/>
      <c r="R139" s="15"/>
      <c r="S139" s="15"/>
      <c r="T139" s="16">
        <f t="shared" si="7"/>
        <v>0</v>
      </c>
      <c r="U139" s="17"/>
      <c r="V139" s="12"/>
      <c r="X139" s="12"/>
      <c r="Z139" s="12"/>
    </row>
    <row r="140" spans="1:26" x14ac:dyDescent="0.25">
      <c r="A140" s="6" t="s">
        <v>307</v>
      </c>
      <c r="B140" s="7" t="s">
        <v>308</v>
      </c>
      <c r="C140" s="8" t="s">
        <v>67</v>
      </c>
      <c r="D140" s="9">
        <v>1710000</v>
      </c>
      <c r="E140" s="7" t="s">
        <v>108</v>
      </c>
      <c r="F140" s="10" t="s">
        <v>289</v>
      </c>
      <c r="G140" s="7">
        <v>1</v>
      </c>
      <c r="H140" s="11" t="s">
        <v>329</v>
      </c>
      <c r="I140" s="7">
        <v>50</v>
      </c>
      <c r="J140" s="8"/>
      <c r="K140" s="12"/>
      <c r="L140" s="8" t="s">
        <v>72</v>
      </c>
      <c r="M140" s="12"/>
      <c r="N140" s="8"/>
      <c r="O140" s="13"/>
      <c r="P140" s="10"/>
      <c r="Q140" s="14"/>
      <c r="R140" s="15"/>
      <c r="S140" s="15"/>
      <c r="T140" s="16">
        <f t="shared" si="7"/>
        <v>0</v>
      </c>
      <c r="U140" s="17"/>
      <c r="V140" s="12"/>
      <c r="X140" s="12"/>
      <c r="Z140" s="12"/>
    </row>
    <row r="141" spans="1:26" x14ac:dyDescent="0.25">
      <c r="A141" s="6" t="s">
        <v>307</v>
      </c>
      <c r="B141" s="7" t="s">
        <v>308</v>
      </c>
      <c r="C141" s="8" t="s">
        <v>62</v>
      </c>
      <c r="D141" s="9">
        <v>2014460</v>
      </c>
      <c r="E141" s="7" t="s">
        <v>108</v>
      </c>
      <c r="F141" s="10" t="s">
        <v>289</v>
      </c>
      <c r="G141" s="7">
        <v>1</v>
      </c>
      <c r="H141" s="11" t="s">
        <v>330</v>
      </c>
      <c r="I141" s="7">
        <v>50</v>
      </c>
      <c r="J141" s="8"/>
      <c r="K141" s="12"/>
      <c r="L141" s="8" t="s">
        <v>72</v>
      </c>
      <c r="M141" s="12"/>
      <c r="N141" s="8"/>
      <c r="O141" s="13"/>
      <c r="P141" s="10"/>
      <c r="Q141" s="14"/>
      <c r="R141" s="15"/>
      <c r="S141" s="15"/>
      <c r="T141" s="16">
        <f t="shared" si="7"/>
        <v>0</v>
      </c>
      <c r="U141" s="17"/>
      <c r="V141" s="12"/>
      <c r="X141" s="12"/>
      <c r="Z141" s="12"/>
    </row>
    <row r="142" spans="1:26" ht="26.25" x14ac:dyDescent="0.25">
      <c r="A142" s="6" t="s">
        <v>331</v>
      </c>
      <c r="B142" s="7" t="s">
        <v>332</v>
      </c>
      <c r="C142" s="8" t="s">
        <v>28</v>
      </c>
      <c r="D142" s="9">
        <v>94350</v>
      </c>
      <c r="E142" s="7" t="s">
        <v>108</v>
      </c>
      <c r="F142" s="10" t="s">
        <v>333</v>
      </c>
      <c r="G142" s="7">
        <v>1</v>
      </c>
      <c r="H142" s="11" t="s">
        <v>334</v>
      </c>
      <c r="I142" s="7">
        <f>+(J142+W142+Y142)/3</f>
        <v>117748.33333333333</v>
      </c>
      <c r="J142" s="8">
        <v>115799</v>
      </c>
      <c r="K142" s="12"/>
      <c r="L142" s="8" t="s">
        <v>72</v>
      </c>
      <c r="M142" s="12"/>
      <c r="N142" s="8"/>
      <c r="O142" s="13"/>
      <c r="P142" s="10"/>
      <c r="Q142" s="14"/>
      <c r="R142" s="15"/>
      <c r="S142" s="15"/>
      <c r="T142" s="16">
        <f t="shared" si="7"/>
        <v>0</v>
      </c>
      <c r="U142" s="17"/>
      <c r="V142" s="12" t="s">
        <v>335</v>
      </c>
      <c r="W142">
        <v>111290</v>
      </c>
      <c r="X142" s="12" t="s">
        <v>336</v>
      </c>
      <c r="Y142">
        <v>126156</v>
      </c>
      <c r="Z142" s="12" t="s">
        <v>337</v>
      </c>
    </row>
    <row r="143" spans="1:26" ht="39" x14ac:dyDescent="0.25">
      <c r="A143" s="6" t="s">
        <v>331</v>
      </c>
      <c r="B143" s="7" t="s">
        <v>332</v>
      </c>
      <c r="C143" s="8" t="s">
        <v>28</v>
      </c>
      <c r="D143" s="9">
        <v>97305</v>
      </c>
      <c r="E143" s="7" t="s">
        <v>42</v>
      </c>
      <c r="F143" s="10" t="s">
        <v>338</v>
      </c>
      <c r="G143" s="7">
        <v>25</v>
      </c>
      <c r="H143" s="11" t="s">
        <v>339</v>
      </c>
      <c r="I143" s="7">
        <f>+(J143+W143+Y143)/3</f>
        <v>139248.66666666666</v>
      </c>
      <c r="J143" s="8">
        <v>142748</v>
      </c>
      <c r="K143" s="12" t="s">
        <v>45</v>
      </c>
      <c r="L143" s="8" t="s">
        <v>340</v>
      </c>
      <c r="M143" s="12" t="s">
        <v>46</v>
      </c>
      <c r="N143" s="8" t="s">
        <v>46</v>
      </c>
      <c r="O143" s="13"/>
      <c r="P143" s="10"/>
      <c r="Q143" s="14">
        <v>0</v>
      </c>
      <c r="R143" s="15">
        <v>0</v>
      </c>
      <c r="S143" s="15">
        <v>0</v>
      </c>
      <c r="T143" s="16">
        <f t="shared" si="7"/>
        <v>0</v>
      </c>
      <c r="U143" s="17"/>
      <c r="V143" s="12" t="s">
        <v>341</v>
      </c>
      <c r="W143">
        <v>149999</v>
      </c>
      <c r="X143" s="12" t="s">
        <v>342</v>
      </c>
      <c r="Y143">
        <v>124999</v>
      </c>
      <c r="Z143" s="12" t="s">
        <v>1187</v>
      </c>
    </row>
    <row r="144" spans="1:26" ht="51.75" x14ac:dyDescent="0.25">
      <c r="A144" s="6" t="s">
        <v>331</v>
      </c>
      <c r="B144" s="7" t="s">
        <v>332</v>
      </c>
      <c r="C144" s="8" t="s">
        <v>28</v>
      </c>
      <c r="D144" s="9">
        <v>111000</v>
      </c>
      <c r="E144" s="7" t="s">
        <v>29</v>
      </c>
      <c r="F144" s="10" t="s">
        <v>333</v>
      </c>
      <c r="G144" s="7">
        <v>25</v>
      </c>
      <c r="H144" s="11" t="s">
        <v>343</v>
      </c>
      <c r="I144" s="7">
        <v>25</v>
      </c>
      <c r="J144" s="8"/>
      <c r="K144" s="12"/>
      <c r="L144" s="8" t="s">
        <v>72</v>
      </c>
      <c r="M144" s="12"/>
      <c r="N144" s="8"/>
      <c r="O144" s="13"/>
      <c r="P144" s="10"/>
      <c r="Q144" s="14"/>
      <c r="R144" s="15"/>
      <c r="S144" s="15"/>
      <c r="T144" s="16">
        <f t="shared" si="7"/>
        <v>0</v>
      </c>
      <c r="U144" s="17"/>
      <c r="V144" s="12"/>
      <c r="X144" s="12"/>
      <c r="Z144" s="12"/>
    </row>
    <row r="145" spans="1:26" ht="39" x14ac:dyDescent="0.25">
      <c r="A145" s="6" t="s">
        <v>331</v>
      </c>
      <c r="B145" s="7" t="s">
        <v>332</v>
      </c>
      <c r="C145" s="8" t="s">
        <v>28</v>
      </c>
      <c r="D145" s="9">
        <v>112800</v>
      </c>
      <c r="E145" s="7" t="s">
        <v>151</v>
      </c>
      <c r="F145" s="10" t="s">
        <v>344</v>
      </c>
      <c r="G145" s="7">
        <v>25</v>
      </c>
      <c r="H145" s="11" t="s">
        <v>345</v>
      </c>
      <c r="I145" s="7">
        <f t="shared" ref="I145" si="8">+(J145+W145+Y145)/3</f>
        <v>94227.746666666659</v>
      </c>
      <c r="J145" s="8">
        <v>115073</v>
      </c>
      <c r="K145" s="12" t="s">
        <v>153</v>
      </c>
      <c r="L145" s="8" t="s">
        <v>340</v>
      </c>
      <c r="M145" s="12"/>
      <c r="N145" s="8" t="s">
        <v>46</v>
      </c>
      <c r="O145" s="13"/>
      <c r="P145" s="10"/>
      <c r="Q145" s="14">
        <v>0</v>
      </c>
      <c r="R145" s="15">
        <v>0</v>
      </c>
      <c r="S145" s="15">
        <v>0</v>
      </c>
      <c r="T145" s="16">
        <f t="shared" si="7"/>
        <v>0</v>
      </c>
      <c r="U145" s="17"/>
      <c r="V145" s="12" t="s">
        <v>346</v>
      </c>
      <c r="W145">
        <v>84890</v>
      </c>
      <c r="X145" s="12" t="s">
        <v>347</v>
      </c>
      <c r="Y145">
        <v>82720.240000000005</v>
      </c>
      <c r="Z145" s="12" t="s">
        <v>348</v>
      </c>
    </row>
    <row r="146" spans="1:26" ht="39" x14ac:dyDescent="0.25">
      <c r="A146" s="6" t="s">
        <v>331</v>
      </c>
      <c r="B146" s="7" t="s">
        <v>332</v>
      </c>
      <c r="C146" s="8" t="s">
        <v>28</v>
      </c>
      <c r="D146" s="9">
        <v>114069.42</v>
      </c>
      <c r="E146" s="7" t="s">
        <v>227</v>
      </c>
      <c r="F146" s="10" t="s">
        <v>349</v>
      </c>
      <c r="G146" s="7">
        <v>10</v>
      </c>
      <c r="H146" s="11" t="s">
        <v>350</v>
      </c>
      <c r="I146" s="7">
        <v>25</v>
      </c>
      <c r="J146" s="8"/>
      <c r="K146" s="12"/>
      <c r="L146" s="8" t="s">
        <v>72</v>
      </c>
      <c r="M146" s="12"/>
      <c r="N146" s="8"/>
      <c r="O146" s="13"/>
      <c r="P146" s="10"/>
      <c r="Q146" s="14"/>
      <c r="R146" s="15"/>
      <c r="S146" s="15"/>
      <c r="T146" s="16">
        <f t="shared" si="7"/>
        <v>0</v>
      </c>
      <c r="U146" s="17"/>
      <c r="V146" s="12"/>
      <c r="X146" s="12"/>
      <c r="Z146" s="12"/>
    </row>
    <row r="147" spans="1:26" x14ac:dyDescent="0.25">
      <c r="A147" s="6" t="s">
        <v>331</v>
      </c>
      <c r="B147" s="7" t="s">
        <v>332</v>
      </c>
      <c r="C147" s="8" t="s">
        <v>28</v>
      </c>
      <c r="D147" s="9">
        <v>122200</v>
      </c>
      <c r="E147" s="7" t="s">
        <v>47</v>
      </c>
      <c r="F147" s="10" t="s">
        <v>333</v>
      </c>
      <c r="G147" s="7">
        <v>5</v>
      </c>
      <c r="H147" s="11" t="s">
        <v>351</v>
      </c>
      <c r="I147" s="7">
        <v>25</v>
      </c>
      <c r="J147" s="8"/>
      <c r="K147" s="12"/>
      <c r="L147" s="8" t="s">
        <v>72</v>
      </c>
      <c r="M147" s="12"/>
      <c r="N147" s="8"/>
      <c r="O147" s="13"/>
      <c r="P147" s="10"/>
      <c r="Q147" s="14"/>
      <c r="R147" s="15"/>
      <c r="S147" s="15"/>
      <c r="T147" s="16">
        <f t="shared" si="7"/>
        <v>0</v>
      </c>
      <c r="U147" s="17"/>
      <c r="V147" s="12"/>
      <c r="X147" s="12"/>
      <c r="Z147" s="12"/>
    </row>
    <row r="148" spans="1:26" ht="90" x14ac:dyDescent="0.25">
      <c r="A148" s="6" t="s">
        <v>331</v>
      </c>
      <c r="B148" s="7" t="s">
        <v>332</v>
      </c>
      <c r="C148" s="8" t="s">
        <v>36</v>
      </c>
      <c r="D148" s="9">
        <v>209625</v>
      </c>
      <c r="E148" s="7" t="s">
        <v>53</v>
      </c>
      <c r="F148" s="10" t="s">
        <v>352</v>
      </c>
      <c r="G148" s="7">
        <v>25</v>
      </c>
      <c r="H148" s="11" t="s">
        <v>353</v>
      </c>
      <c r="I148" s="7">
        <v>25</v>
      </c>
      <c r="J148" s="8"/>
      <c r="K148" s="12"/>
      <c r="L148" s="8" t="s">
        <v>72</v>
      </c>
      <c r="M148" s="12"/>
      <c r="N148" s="8"/>
      <c r="O148" s="13"/>
      <c r="P148" s="10"/>
      <c r="Q148" s="14"/>
      <c r="R148" s="15"/>
      <c r="S148" s="15"/>
      <c r="T148" s="16">
        <f t="shared" si="7"/>
        <v>0</v>
      </c>
      <c r="U148" s="17"/>
      <c r="V148" s="12"/>
      <c r="X148" s="12"/>
      <c r="Z148" s="12"/>
    </row>
    <row r="149" spans="1:26" ht="51.75" x14ac:dyDescent="0.25">
      <c r="A149" s="6" t="s">
        <v>331</v>
      </c>
      <c r="B149" s="7" t="s">
        <v>332</v>
      </c>
      <c r="C149" s="8" t="s">
        <v>28</v>
      </c>
      <c r="D149" s="9">
        <v>246500</v>
      </c>
      <c r="E149" s="7" t="s">
        <v>53</v>
      </c>
      <c r="F149" s="10" t="s">
        <v>211</v>
      </c>
      <c r="G149" s="7">
        <v>25</v>
      </c>
      <c r="H149" s="11" t="s">
        <v>354</v>
      </c>
      <c r="I149" s="7">
        <v>25</v>
      </c>
      <c r="J149" s="8"/>
      <c r="K149" s="12"/>
      <c r="L149" s="8" t="s">
        <v>72</v>
      </c>
      <c r="M149" s="12"/>
      <c r="N149" s="8"/>
      <c r="O149" s="13"/>
      <c r="P149" s="10"/>
      <c r="Q149" s="14"/>
      <c r="R149" s="15"/>
      <c r="S149" s="15"/>
      <c r="T149" s="16">
        <f t="shared" si="7"/>
        <v>0</v>
      </c>
      <c r="U149" s="17"/>
      <c r="V149" s="12"/>
      <c r="X149" s="12"/>
      <c r="Z149" s="12"/>
    </row>
    <row r="150" spans="1:26" x14ac:dyDescent="0.25">
      <c r="A150" s="6" t="s">
        <v>331</v>
      </c>
      <c r="B150" s="7" t="s">
        <v>332</v>
      </c>
      <c r="C150" s="8" t="s">
        <v>36</v>
      </c>
      <c r="D150" s="9">
        <v>254490</v>
      </c>
      <c r="E150" s="7" t="s">
        <v>108</v>
      </c>
      <c r="F150" s="10" t="s">
        <v>355</v>
      </c>
      <c r="G150" s="7">
        <v>1</v>
      </c>
      <c r="H150" s="11" t="s">
        <v>356</v>
      </c>
      <c r="I150" s="7">
        <v>25</v>
      </c>
      <c r="J150" s="8"/>
      <c r="K150" s="12"/>
      <c r="L150" s="8" t="s">
        <v>72</v>
      </c>
      <c r="M150" s="12"/>
      <c r="N150" s="8"/>
      <c r="O150" s="13"/>
      <c r="P150" s="10"/>
      <c r="Q150" s="14"/>
      <c r="R150" s="15"/>
      <c r="S150" s="15"/>
      <c r="T150" s="16">
        <f t="shared" si="7"/>
        <v>0</v>
      </c>
      <c r="U150" s="17"/>
      <c r="V150" s="12"/>
      <c r="X150" s="12"/>
      <c r="Z150" s="12"/>
    </row>
    <row r="151" spans="1:26" x14ac:dyDescent="0.25">
      <c r="A151" s="6" t="s">
        <v>357</v>
      </c>
      <c r="B151" s="7" t="s">
        <v>358</v>
      </c>
      <c r="C151" s="8" t="s">
        <v>28</v>
      </c>
      <c r="D151" s="9">
        <v>176490</v>
      </c>
      <c r="E151" s="7" t="s">
        <v>108</v>
      </c>
      <c r="F151" s="10" t="s">
        <v>333</v>
      </c>
      <c r="G151" s="7">
        <v>1</v>
      </c>
      <c r="H151" s="11" t="s">
        <v>359</v>
      </c>
      <c r="I151" s="7">
        <f>+(J151+W151+Y151)/3</f>
        <v>224126.33333333334</v>
      </c>
      <c r="J151" s="8">
        <v>218130</v>
      </c>
      <c r="K151" s="12"/>
      <c r="L151" s="8" t="s">
        <v>72</v>
      </c>
      <c r="M151" s="12"/>
      <c r="N151" s="8"/>
      <c r="O151" s="13"/>
      <c r="P151" s="10"/>
      <c r="Q151" s="14"/>
      <c r="R151" s="15"/>
      <c r="S151" s="15"/>
      <c r="T151" s="16">
        <f t="shared" si="7"/>
        <v>0</v>
      </c>
      <c r="U151" s="17"/>
      <c r="V151" s="12" t="s">
        <v>360</v>
      </c>
      <c r="W151">
        <v>247847</v>
      </c>
      <c r="X151" s="12" t="s">
        <v>361</v>
      </c>
      <c r="Y151">
        <v>206402</v>
      </c>
      <c r="Z151" s="12" t="s">
        <v>362</v>
      </c>
    </row>
    <row r="152" spans="1:26" ht="39" x14ac:dyDescent="0.25">
      <c r="A152" s="6" t="s">
        <v>357</v>
      </c>
      <c r="B152" s="7" t="s">
        <v>358</v>
      </c>
      <c r="C152" s="8" t="s">
        <v>28</v>
      </c>
      <c r="D152" s="9">
        <v>183670</v>
      </c>
      <c r="E152" s="7" t="s">
        <v>42</v>
      </c>
      <c r="F152" s="10" t="s">
        <v>338</v>
      </c>
      <c r="G152" s="7">
        <v>25</v>
      </c>
      <c r="H152" s="11" t="s">
        <v>363</v>
      </c>
      <c r="I152" s="7">
        <f>+(J152+W152+Y152)/3</f>
        <v>303785.33333333331</v>
      </c>
      <c r="J152" s="8">
        <v>291985</v>
      </c>
      <c r="K152" s="12" t="s">
        <v>45</v>
      </c>
      <c r="L152" s="8" t="s">
        <v>340</v>
      </c>
      <c r="M152" s="12" t="s">
        <v>46</v>
      </c>
      <c r="N152" s="8" t="s">
        <v>46</v>
      </c>
      <c r="O152" s="13"/>
      <c r="P152" s="10"/>
      <c r="Q152" s="14">
        <v>0</v>
      </c>
      <c r="R152" s="15">
        <v>0</v>
      </c>
      <c r="S152" s="15">
        <v>0</v>
      </c>
      <c r="T152" s="16">
        <f t="shared" si="7"/>
        <v>0</v>
      </c>
      <c r="U152" s="17"/>
      <c r="V152" s="12" t="s">
        <v>364</v>
      </c>
      <c r="W152">
        <v>359999</v>
      </c>
      <c r="X152" s="12" t="s">
        <v>365</v>
      </c>
      <c r="Y152">
        <v>259372</v>
      </c>
      <c r="Z152" s="12" t="s">
        <v>366</v>
      </c>
    </row>
    <row r="153" spans="1:26" ht="51.75" x14ac:dyDescent="0.25">
      <c r="A153" s="6" t="s">
        <v>357</v>
      </c>
      <c r="B153" s="7" t="s">
        <v>358</v>
      </c>
      <c r="C153" s="8" t="s">
        <v>28</v>
      </c>
      <c r="D153" s="9">
        <v>193000</v>
      </c>
      <c r="E153" s="7" t="s">
        <v>29</v>
      </c>
      <c r="F153" s="10" t="s">
        <v>333</v>
      </c>
      <c r="G153" s="7">
        <v>25</v>
      </c>
      <c r="H153" s="11" t="s">
        <v>367</v>
      </c>
      <c r="I153" s="7">
        <v>25</v>
      </c>
      <c r="J153" s="8"/>
      <c r="K153" s="12"/>
      <c r="L153" s="8" t="s">
        <v>72</v>
      </c>
      <c r="M153" s="12"/>
      <c r="N153" s="8"/>
      <c r="O153" s="13"/>
      <c r="P153" s="10"/>
      <c r="Q153" s="14"/>
      <c r="R153" s="15"/>
      <c r="S153" s="15"/>
      <c r="T153" s="16">
        <f t="shared" si="7"/>
        <v>0</v>
      </c>
      <c r="U153" s="17"/>
      <c r="V153" s="12"/>
      <c r="X153" s="12"/>
      <c r="Z153" s="12"/>
    </row>
    <row r="154" spans="1:26" ht="39" x14ac:dyDescent="0.25">
      <c r="A154" s="6" t="s">
        <v>357</v>
      </c>
      <c r="B154" s="7" t="s">
        <v>358</v>
      </c>
      <c r="C154" s="8" t="s">
        <v>28</v>
      </c>
      <c r="D154" s="9">
        <v>211220</v>
      </c>
      <c r="E154" s="7" t="s">
        <v>227</v>
      </c>
      <c r="F154" s="10" t="s">
        <v>368</v>
      </c>
      <c r="G154" s="7">
        <v>10</v>
      </c>
      <c r="H154" s="11" t="s">
        <v>369</v>
      </c>
      <c r="I154" s="7">
        <v>25</v>
      </c>
      <c r="J154" s="8"/>
      <c r="K154" s="12"/>
      <c r="L154" s="8" t="s">
        <v>72</v>
      </c>
      <c r="M154" s="12"/>
      <c r="N154" s="8"/>
      <c r="O154" s="13"/>
      <c r="P154" s="10"/>
      <c r="Q154" s="14"/>
      <c r="R154" s="15"/>
      <c r="S154" s="15"/>
      <c r="T154" s="16">
        <f t="shared" si="7"/>
        <v>0</v>
      </c>
      <c r="U154" s="17"/>
      <c r="V154" s="12"/>
      <c r="X154" s="12"/>
      <c r="Z154" s="12"/>
    </row>
    <row r="155" spans="1:26" x14ac:dyDescent="0.25">
      <c r="A155" s="6" t="s">
        <v>357</v>
      </c>
      <c r="B155" s="7" t="s">
        <v>358</v>
      </c>
      <c r="C155" s="8" t="s">
        <v>28</v>
      </c>
      <c r="D155" s="9">
        <v>293500</v>
      </c>
      <c r="E155" s="7" t="s">
        <v>47</v>
      </c>
      <c r="F155" s="10" t="s">
        <v>333</v>
      </c>
      <c r="G155" s="7">
        <v>2</v>
      </c>
      <c r="H155" s="11" t="s">
        <v>370</v>
      </c>
      <c r="I155" s="7">
        <v>25</v>
      </c>
      <c r="J155" s="8"/>
      <c r="K155" s="12"/>
      <c r="L155" s="8" t="s">
        <v>72</v>
      </c>
      <c r="M155" s="12"/>
      <c r="N155" s="8"/>
      <c r="O155" s="13"/>
      <c r="P155" s="10"/>
      <c r="Q155" s="14"/>
      <c r="R155" s="15"/>
      <c r="S155" s="15"/>
      <c r="T155" s="16">
        <f t="shared" si="7"/>
        <v>0</v>
      </c>
      <c r="U155" s="17"/>
      <c r="V155" s="12"/>
      <c r="X155" s="12"/>
      <c r="Z155" s="12"/>
    </row>
    <row r="156" spans="1:26" ht="77.25" x14ac:dyDescent="0.25">
      <c r="A156" s="6" t="s">
        <v>357</v>
      </c>
      <c r="B156" s="7" t="s">
        <v>358</v>
      </c>
      <c r="C156" s="8" t="s">
        <v>36</v>
      </c>
      <c r="D156" s="9">
        <v>394400</v>
      </c>
      <c r="E156" s="7" t="s">
        <v>53</v>
      </c>
      <c r="F156" s="10" t="s">
        <v>352</v>
      </c>
      <c r="G156" s="7">
        <v>25</v>
      </c>
      <c r="H156" s="11" t="s">
        <v>371</v>
      </c>
      <c r="I156" s="7">
        <v>25</v>
      </c>
      <c r="J156" s="8"/>
      <c r="K156" s="12"/>
      <c r="L156" s="8" t="s">
        <v>72</v>
      </c>
      <c r="M156" s="12"/>
      <c r="N156" s="8"/>
      <c r="O156" s="13"/>
      <c r="P156" s="10"/>
      <c r="Q156" s="14"/>
      <c r="R156" s="15"/>
      <c r="S156" s="15"/>
      <c r="T156" s="16">
        <f t="shared" si="7"/>
        <v>0</v>
      </c>
      <c r="U156" s="17"/>
      <c r="V156" s="12"/>
      <c r="X156" s="12"/>
      <c r="Z156" s="12"/>
    </row>
    <row r="157" spans="1:26" ht="51.75" x14ac:dyDescent="0.25">
      <c r="A157" s="6" t="s">
        <v>357</v>
      </c>
      <c r="B157" s="7" t="s">
        <v>358</v>
      </c>
      <c r="C157" s="8" t="s">
        <v>28</v>
      </c>
      <c r="D157" s="9">
        <v>464000</v>
      </c>
      <c r="E157" s="7" t="s">
        <v>53</v>
      </c>
      <c r="F157" s="10" t="s">
        <v>211</v>
      </c>
      <c r="G157" s="7">
        <v>25</v>
      </c>
      <c r="H157" s="11" t="s">
        <v>372</v>
      </c>
      <c r="I157" s="7">
        <v>25</v>
      </c>
      <c r="J157" s="8"/>
      <c r="K157" s="12"/>
      <c r="L157" s="8" t="s">
        <v>72</v>
      </c>
      <c r="M157" s="12"/>
      <c r="N157" s="8"/>
      <c r="O157" s="13"/>
      <c r="P157" s="10"/>
      <c r="Q157" s="14"/>
      <c r="R157" s="15"/>
      <c r="S157" s="15"/>
      <c r="T157" s="16">
        <f t="shared" si="7"/>
        <v>0</v>
      </c>
      <c r="U157" s="17"/>
      <c r="V157" s="12"/>
      <c r="X157" s="12"/>
      <c r="Z157" s="12"/>
    </row>
    <row r="158" spans="1:26" ht="90" x14ac:dyDescent="0.25">
      <c r="A158" s="6" t="s">
        <v>373</v>
      </c>
      <c r="B158" s="7" t="s">
        <v>374</v>
      </c>
      <c r="C158" s="8" t="s">
        <v>36</v>
      </c>
      <c r="D158" s="9">
        <v>538348</v>
      </c>
      <c r="E158" s="7" t="s">
        <v>53</v>
      </c>
      <c r="F158" s="10" t="s">
        <v>375</v>
      </c>
      <c r="G158" s="7">
        <v>2</v>
      </c>
      <c r="H158" s="11" t="s">
        <v>376</v>
      </c>
      <c r="I158" s="7">
        <f>+(J158+W158+Y158)/3</f>
        <v>559816</v>
      </c>
      <c r="J158" s="8">
        <v>714000</v>
      </c>
      <c r="K158" s="12"/>
      <c r="L158" s="8" t="s">
        <v>72</v>
      </c>
      <c r="M158" s="12"/>
      <c r="N158" s="8"/>
      <c r="O158" s="13"/>
      <c r="P158" s="10"/>
      <c r="Q158" s="14"/>
      <c r="R158" s="15"/>
      <c r="S158" s="15"/>
      <c r="T158" s="16">
        <f t="shared" si="7"/>
        <v>0</v>
      </c>
      <c r="U158" s="17"/>
      <c r="V158" s="12" t="s">
        <v>1188</v>
      </c>
      <c r="W158">
        <v>460948</v>
      </c>
      <c r="X158" s="12" t="s">
        <v>377</v>
      </c>
      <c r="Y158">
        <v>504500</v>
      </c>
      <c r="Z158" s="12" t="s">
        <v>378</v>
      </c>
    </row>
    <row r="159" spans="1:26" x14ac:dyDescent="0.25">
      <c r="A159" s="6" t="s">
        <v>373</v>
      </c>
      <c r="B159" s="7" t="s">
        <v>374</v>
      </c>
      <c r="C159" s="8" t="s">
        <v>36</v>
      </c>
      <c r="D159" s="9">
        <v>620490</v>
      </c>
      <c r="E159" s="7" t="s">
        <v>108</v>
      </c>
      <c r="F159" s="10" t="s">
        <v>169</v>
      </c>
      <c r="G159" s="7">
        <v>1</v>
      </c>
      <c r="H159" s="11" t="s">
        <v>379</v>
      </c>
      <c r="I159" s="7">
        <f>+(J159+W159+Y159)/3</f>
        <v>591769.33333333337</v>
      </c>
      <c r="J159" s="8">
        <v>649999</v>
      </c>
      <c r="K159" s="12"/>
      <c r="L159" s="8" t="s">
        <v>72</v>
      </c>
      <c r="M159" s="12"/>
      <c r="N159" s="8"/>
      <c r="O159" s="13"/>
      <c r="P159" s="10"/>
      <c r="Q159" s="14"/>
      <c r="R159" s="15"/>
      <c r="S159" s="15"/>
      <c r="T159" s="16">
        <f t="shared" si="7"/>
        <v>0</v>
      </c>
      <c r="U159" s="17"/>
      <c r="V159" s="12" t="s">
        <v>380</v>
      </c>
      <c r="W159">
        <v>682499</v>
      </c>
      <c r="X159" s="12" t="s">
        <v>381</v>
      </c>
      <c r="Y159">
        <v>442810</v>
      </c>
      <c r="Z159" s="12" t="s">
        <v>382</v>
      </c>
    </row>
    <row r="160" spans="1:26" ht="51.75" x14ac:dyDescent="0.25">
      <c r="A160" s="6" t="s">
        <v>373</v>
      </c>
      <c r="B160" s="7" t="s">
        <v>374</v>
      </c>
      <c r="C160" s="8" t="s">
        <v>28</v>
      </c>
      <c r="D160" s="9">
        <v>633350</v>
      </c>
      <c r="E160" s="7" t="s">
        <v>53</v>
      </c>
      <c r="F160" s="10" t="s">
        <v>383</v>
      </c>
      <c r="G160" s="7">
        <v>2</v>
      </c>
      <c r="H160" s="11" t="s">
        <v>384</v>
      </c>
      <c r="I160" s="7">
        <v>2</v>
      </c>
      <c r="J160" s="8"/>
      <c r="K160" s="12"/>
      <c r="L160" s="8" t="s">
        <v>72</v>
      </c>
      <c r="M160" s="12"/>
      <c r="N160" s="8"/>
      <c r="O160" s="13"/>
      <c r="P160" s="10"/>
      <c r="Q160" s="14"/>
      <c r="R160" s="15"/>
      <c r="S160" s="15"/>
      <c r="T160" s="16">
        <f t="shared" si="7"/>
        <v>0</v>
      </c>
      <c r="U160" s="17"/>
      <c r="V160" s="12"/>
      <c r="X160" s="12"/>
      <c r="Z160" s="12"/>
    </row>
    <row r="161" spans="1:26" x14ac:dyDescent="0.25">
      <c r="A161" s="6" t="s">
        <v>373</v>
      </c>
      <c r="B161" s="7" t="s">
        <v>374</v>
      </c>
      <c r="C161" s="8" t="s">
        <v>36</v>
      </c>
      <c r="D161" s="9">
        <v>645800</v>
      </c>
      <c r="E161" s="7" t="s">
        <v>47</v>
      </c>
      <c r="F161" s="10" t="s">
        <v>169</v>
      </c>
      <c r="G161" s="7">
        <v>2</v>
      </c>
      <c r="H161" s="11" t="s">
        <v>385</v>
      </c>
      <c r="I161" s="7">
        <v>2</v>
      </c>
      <c r="J161" s="8"/>
      <c r="K161" s="12"/>
      <c r="L161" s="8" t="s">
        <v>72</v>
      </c>
      <c r="M161" s="12"/>
      <c r="N161" s="8"/>
      <c r="O161" s="13"/>
      <c r="P161" s="10"/>
      <c r="Q161" s="14"/>
      <c r="R161" s="15"/>
      <c r="S161" s="15"/>
      <c r="T161" s="16">
        <f t="shared" si="7"/>
        <v>0</v>
      </c>
      <c r="U161" s="17"/>
      <c r="V161" s="12"/>
      <c r="X161" s="12"/>
      <c r="Z161" s="12"/>
    </row>
    <row r="162" spans="1:26" ht="51.75" x14ac:dyDescent="0.25">
      <c r="A162" s="6" t="s">
        <v>373</v>
      </c>
      <c r="B162" s="7" t="s">
        <v>374</v>
      </c>
      <c r="C162" s="8" t="s">
        <v>36</v>
      </c>
      <c r="D162" s="9">
        <v>697000</v>
      </c>
      <c r="E162" s="7" t="s">
        <v>29</v>
      </c>
      <c r="F162" s="10" t="s">
        <v>386</v>
      </c>
      <c r="G162" s="7">
        <v>2</v>
      </c>
      <c r="H162" s="11" t="s">
        <v>387</v>
      </c>
      <c r="I162" s="7">
        <f t="shared" ref="I162:I170" si="9">+(J162+W162+Y162)/3</f>
        <v>708607</v>
      </c>
      <c r="J162" s="8">
        <v>892122</v>
      </c>
      <c r="K162" s="12"/>
      <c r="L162" s="8" t="s">
        <v>72</v>
      </c>
      <c r="M162" s="12"/>
      <c r="N162" s="8"/>
      <c r="O162" s="13"/>
      <c r="P162" s="10"/>
      <c r="Q162" s="14"/>
      <c r="R162" s="15"/>
      <c r="S162" s="15"/>
      <c r="T162" s="16">
        <f t="shared" si="7"/>
        <v>0</v>
      </c>
      <c r="U162" s="17"/>
      <c r="V162" s="12" t="s">
        <v>1189</v>
      </c>
      <c r="W162">
        <v>543900</v>
      </c>
      <c r="X162" s="12" t="s">
        <v>1190</v>
      </c>
      <c r="Y162">
        <v>689799</v>
      </c>
      <c r="Z162" s="12" t="s">
        <v>388</v>
      </c>
    </row>
    <row r="163" spans="1:26" x14ac:dyDescent="0.25">
      <c r="A163" s="6" t="s">
        <v>373</v>
      </c>
      <c r="B163" s="7" t="s">
        <v>374</v>
      </c>
      <c r="C163" s="8" t="s">
        <v>38</v>
      </c>
      <c r="D163" s="9">
        <v>698190</v>
      </c>
      <c r="E163" s="7" t="s">
        <v>108</v>
      </c>
      <c r="F163" s="10" t="s">
        <v>169</v>
      </c>
      <c r="G163" s="7">
        <v>1</v>
      </c>
      <c r="H163" s="11" t="s">
        <v>389</v>
      </c>
      <c r="I163" s="7">
        <v>2</v>
      </c>
      <c r="J163" s="8"/>
      <c r="K163" s="12"/>
      <c r="L163" s="8" t="s">
        <v>72</v>
      </c>
      <c r="M163" s="12"/>
      <c r="N163" s="8"/>
      <c r="O163" s="13"/>
      <c r="P163" s="10"/>
      <c r="Q163" s="14"/>
      <c r="R163" s="15"/>
      <c r="S163" s="15"/>
      <c r="T163" s="16">
        <f t="shared" si="7"/>
        <v>0</v>
      </c>
      <c r="U163" s="17"/>
      <c r="V163" s="12"/>
      <c r="X163" s="12"/>
      <c r="Z163" s="12"/>
    </row>
    <row r="164" spans="1:26" ht="153.75" x14ac:dyDescent="0.25">
      <c r="A164" s="6" t="s">
        <v>373</v>
      </c>
      <c r="B164" s="7" t="s">
        <v>374</v>
      </c>
      <c r="C164" s="8" t="s">
        <v>28</v>
      </c>
      <c r="D164" s="9">
        <v>725550</v>
      </c>
      <c r="E164" s="7" t="s">
        <v>108</v>
      </c>
      <c r="F164" s="10" t="s">
        <v>390</v>
      </c>
      <c r="G164" s="7">
        <v>1</v>
      </c>
      <c r="H164" s="11" t="s">
        <v>391</v>
      </c>
      <c r="I164" s="7">
        <f t="shared" si="9"/>
        <v>916758.66666666663</v>
      </c>
      <c r="J164" s="8">
        <v>976278</v>
      </c>
      <c r="K164" s="12"/>
      <c r="L164" s="8" t="s">
        <v>72</v>
      </c>
      <c r="M164" s="12"/>
      <c r="N164" s="8"/>
      <c r="O164" s="13"/>
      <c r="P164" s="10"/>
      <c r="Q164" s="14"/>
      <c r="R164" s="15"/>
      <c r="S164" s="15"/>
      <c r="T164" s="16">
        <f t="shared" si="7"/>
        <v>0</v>
      </c>
      <c r="U164" s="17"/>
      <c r="V164" s="12" t="s">
        <v>1191</v>
      </c>
      <c r="W164">
        <v>999999</v>
      </c>
      <c r="X164" s="12" t="s">
        <v>392</v>
      </c>
      <c r="Y164">
        <v>773999</v>
      </c>
      <c r="Z164" s="12" t="s">
        <v>1192</v>
      </c>
    </row>
    <row r="165" spans="1:26" x14ac:dyDescent="0.25">
      <c r="A165" s="6" t="s">
        <v>373</v>
      </c>
      <c r="B165" s="7" t="s">
        <v>374</v>
      </c>
      <c r="C165" s="8" t="s">
        <v>40</v>
      </c>
      <c r="D165" s="9">
        <v>742590</v>
      </c>
      <c r="E165" s="7" t="s">
        <v>108</v>
      </c>
      <c r="F165" s="10" t="s">
        <v>169</v>
      </c>
      <c r="G165" s="7">
        <v>1</v>
      </c>
      <c r="H165" s="11" t="s">
        <v>393</v>
      </c>
      <c r="I165" s="7">
        <v>2</v>
      </c>
      <c r="J165" s="8"/>
      <c r="K165" s="12"/>
      <c r="L165" s="8" t="s">
        <v>72</v>
      </c>
      <c r="M165" s="12"/>
      <c r="N165" s="8"/>
      <c r="O165" s="13"/>
      <c r="P165" s="10"/>
      <c r="Q165" s="14"/>
      <c r="R165" s="15"/>
      <c r="S165" s="15"/>
      <c r="T165" s="16">
        <f t="shared" si="7"/>
        <v>0</v>
      </c>
      <c r="U165" s="17"/>
      <c r="V165" s="12"/>
      <c r="X165" s="12"/>
      <c r="Z165" s="12"/>
    </row>
    <row r="166" spans="1:26" x14ac:dyDescent="0.25">
      <c r="A166" s="6" t="s">
        <v>373</v>
      </c>
      <c r="B166" s="7" t="s">
        <v>374</v>
      </c>
      <c r="C166" s="8" t="s">
        <v>28</v>
      </c>
      <c r="D166" s="9">
        <v>772900</v>
      </c>
      <c r="E166" s="7" t="s">
        <v>47</v>
      </c>
      <c r="F166" s="10" t="s">
        <v>169</v>
      </c>
      <c r="G166" s="7">
        <v>2</v>
      </c>
      <c r="H166" s="11" t="s">
        <v>394</v>
      </c>
      <c r="I166" s="7">
        <v>2</v>
      </c>
      <c r="J166" s="8"/>
      <c r="K166" s="12"/>
      <c r="L166" s="8" t="s">
        <v>72</v>
      </c>
      <c r="M166" s="12"/>
      <c r="N166" s="8"/>
      <c r="O166" s="13"/>
      <c r="P166" s="10"/>
      <c r="Q166" s="14"/>
      <c r="R166" s="15"/>
      <c r="S166" s="15"/>
      <c r="T166" s="16">
        <f t="shared" si="7"/>
        <v>0</v>
      </c>
      <c r="U166" s="17"/>
      <c r="V166" s="12"/>
      <c r="X166" s="12"/>
      <c r="Z166" s="12"/>
    </row>
    <row r="167" spans="1:26" ht="39" x14ac:dyDescent="0.25">
      <c r="A167" s="6" t="s">
        <v>373</v>
      </c>
      <c r="B167" s="7" t="s">
        <v>374</v>
      </c>
      <c r="C167" s="8" t="s">
        <v>28</v>
      </c>
      <c r="D167" s="9">
        <v>1134500</v>
      </c>
      <c r="E167" s="7" t="s">
        <v>151</v>
      </c>
      <c r="F167" s="10" t="s">
        <v>395</v>
      </c>
      <c r="G167" s="7">
        <v>2</v>
      </c>
      <c r="H167" s="11" t="s">
        <v>396</v>
      </c>
      <c r="I167" s="7">
        <f t="shared" si="9"/>
        <v>907313.33333333337</v>
      </c>
      <c r="J167" s="8">
        <v>799000</v>
      </c>
      <c r="K167" s="12" t="s">
        <v>153</v>
      </c>
      <c r="L167" s="8" t="s">
        <v>340</v>
      </c>
      <c r="M167" s="12"/>
      <c r="N167" s="8" t="s">
        <v>46</v>
      </c>
      <c r="O167" s="13"/>
      <c r="P167" s="10"/>
      <c r="Q167" s="14">
        <v>0</v>
      </c>
      <c r="R167" s="15">
        <v>0</v>
      </c>
      <c r="S167" s="15">
        <v>0</v>
      </c>
      <c r="T167" s="16">
        <f t="shared" si="7"/>
        <v>0</v>
      </c>
      <c r="U167" s="17"/>
      <c r="V167" s="12" t="s">
        <v>397</v>
      </c>
      <c r="W167">
        <v>948076</v>
      </c>
      <c r="X167" s="12" t="s">
        <v>398</v>
      </c>
      <c r="Y167">
        <v>974864</v>
      </c>
      <c r="Z167" s="12" t="s">
        <v>1193</v>
      </c>
    </row>
    <row r="168" spans="1:26" ht="39" x14ac:dyDescent="0.25">
      <c r="A168" s="6" t="s">
        <v>373</v>
      </c>
      <c r="B168" s="7" t="s">
        <v>374</v>
      </c>
      <c r="C168" s="8" t="s">
        <v>28</v>
      </c>
      <c r="D168" s="9">
        <v>1940000</v>
      </c>
      <c r="E168" s="7" t="s">
        <v>29</v>
      </c>
      <c r="F168" s="10" t="s">
        <v>399</v>
      </c>
      <c r="G168" s="7">
        <v>2</v>
      </c>
      <c r="H168" s="11" t="s">
        <v>400</v>
      </c>
      <c r="I168" s="7">
        <v>2</v>
      </c>
      <c r="J168" s="8"/>
      <c r="K168" s="12"/>
      <c r="L168" s="8" t="s">
        <v>72</v>
      </c>
      <c r="M168" s="12"/>
      <c r="N168" s="8"/>
      <c r="O168" s="13"/>
      <c r="P168" s="10"/>
      <c r="Q168" s="14"/>
      <c r="R168" s="15"/>
      <c r="S168" s="15"/>
      <c r="T168" s="16">
        <f t="shared" si="7"/>
        <v>0</v>
      </c>
      <c r="U168" s="17"/>
      <c r="V168" s="12"/>
      <c r="X168" s="12"/>
      <c r="Z168" s="12"/>
    </row>
    <row r="169" spans="1:26" x14ac:dyDescent="0.25">
      <c r="A169" s="6" t="s">
        <v>401</v>
      </c>
      <c r="B169" s="7" t="s">
        <v>402</v>
      </c>
      <c r="C169" s="8" t="s">
        <v>28</v>
      </c>
      <c r="D169" s="9">
        <v>966200</v>
      </c>
      <c r="E169" s="7" t="s">
        <v>47</v>
      </c>
      <c r="F169" s="10" t="s">
        <v>403</v>
      </c>
      <c r="G169" s="7">
        <v>1</v>
      </c>
      <c r="H169" s="11" t="s">
        <v>404</v>
      </c>
      <c r="I169" s="7">
        <f t="shared" si="9"/>
        <v>996710.33333333337</v>
      </c>
      <c r="J169" s="8">
        <v>947000</v>
      </c>
      <c r="K169" s="12"/>
      <c r="L169" s="8" t="s">
        <v>72</v>
      </c>
      <c r="M169" s="12"/>
      <c r="N169" s="8"/>
      <c r="O169" s="13"/>
      <c r="P169" s="10"/>
      <c r="Q169" s="14"/>
      <c r="R169" s="15"/>
      <c r="S169" s="15"/>
      <c r="T169" s="16">
        <f t="shared" si="7"/>
        <v>0</v>
      </c>
      <c r="U169" s="17"/>
      <c r="V169" s="12" t="s">
        <v>405</v>
      </c>
      <c r="W169">
        <v>991975</v>
      </c>
      <c r="X169" s="12" t="s">
        <v>406</v>
      </c>
      <c r="Y169">
        <v>1051156</v>
      </c>
      <c r="Z169" s="12" t="s">
        <v>407</v>
      </c>
    </row>
    <row r="170" spans="1:26" x14ac:dyDescent="0.25">
      <c r="A170" s="6" t="s">
        <v>401</v>
      </c>
      <c r="B170" s="7" t="s">
        <v>402</v>
      </c>
      <c r="C170" s="8" t="s">
        <v>28</v>
      </c>
      <c r="D170" s="9">
        <v>1104615.7</v>
      </c>
      <c r="E170" s="7" t="s">
        <v>227</v>
      </c>
      <c r="F170" s="10" t="s">
        <v>408</v>
      </c>
      <c r="G170" s="7">
        <v>1</v>
      </c>
      <c r="H170" s="11" t="s">
        <v>408</v>
      </c>
      <c r="I170" s="7">
        <f t="shared" si="9"/>
        <v>978372.66666666663</v>
      </c>
      <c r="J170" s="8">
        <v>884625</v>
      </c>
      <c r="K170" s="12"/>
      <c r="L170" s="8" t="s">
        <v>72</v>
      </c>
      <c r="M170" s="12"/>
      <c r="N170" s="8"/>
      <c r="O170" s="13"/>
      <c r="P170" s="10"/>
      <c r="Q170" s="14"/>
      <c r="R170" s="15"/>
      <c r="S170" s="15"/>
      <c r="T170" s="16">
        <f t="shared" si="7"/>
        <v>0</v>
      </c>
      <c r="U170" s="17"/>
      <c r="V170" s="12" t="s">
        <v>409</v>
      </c>
      <c r="W170">
        <v>947000</v>
      </c>
      <c r="X170" s="12" t="s">
        <v>410</v>
      </c>
      <c r="Y170">
        <v>1103493</v>
      </c>
      <c r="Z170" s="12" t="s">
        <v>411</v>
      </c>
    </row>
    <row r="171" spans="1:26" ht="51.75" x14ac:dyDescent="0.25">
      <c r="A171" s="6" t="s">
        <v>401</v>
      </c>
      <c r="B171" s="7" t="s">
        <v>402</v>
      </c>
      <c r="C171" s="8" t="s">
        <v>28</v>
      </c>
      <c r="D171" s="9">
        <v>1220000</v>
      </c>
      <c r="E171" s="7" t="s">
        <v>29</v>
      </c>
      <c r="F171" s="10" t="s">
        <v>412</v>
      </c>
      <c r="G171" s="7">
        <v>1</v>
      </c>
      <c r="H171" s="11" t="s">
        <v>413</v>
      </c>
      <c r="I171" s="7">
        <v>1</v>
      </c>
      <c r="J171" s="8"/>
      <c r="K171" s="12"/>
      <c r="L171" s="8" t="s">
        <v>72</v>
      </c>
      <c r="M171" s="12"/>
      <c r="N171" s="8"/>
      <c r="O171" s="13"/>
      <c r="P171" s="10"/>
      <c r="Q171" s="14"/>
      <c r="R171" s="15"/>
      <c r="S171" s="15"/>
      <c r="T171" s="16">
        <f t="shared" si="7"/>
        <v>0</v>
      </c>
      <c r="U171" s="17"/>
      <c r="V171" s="12"/>
      <c r="X171" s="12"/>
      <c r="Z171" s="12"/>
    </row>
    <row r="172" spans="1:26" ht="39" x14ac:dyDescent="0.25">
      <c r="A172" s="6" t="s">
        <v>401</v>
      </c>
      <c r="B172" s="7" t="s">
        <v>402</v>
      </c>
      <c r="C172" s="8" t="s">
        <v>28</v>
      </c>
      <c r="D172" s="9">
        <v>1311000</v>
      </c>
      <c r="E172" s="7" t="s">
        <v>151</v>
      </c>
      <c r="F172" s="10" t="s">
        <v>414</v>
      </c>
      <c r="G172" s="7">
        <v>1</v>
      </c>
      <c r="H172" s="11" t="s">
        <v>415</v>
      </c>
      <c r="I172" s="7">
        <v>1</v>
      </c>
      <c r="J172" s="8"/>
      <c r="K172" s="12" t="s">
        <v>153</v>
      </c>
      <c r="L172" s="8" t="s">
        <v>340</v>
      </c>
      <c r="M172" s="12"/>
      <c r="N172" s="8" t="s">
        <v>416</v>
      </c>
      <c r="O172" s="13"/>
      <c r="P172" s="10"/>
      <c r="Q172" s="14" t="s">
        <v>416</v>
      </c>
      <c r="R172" s="15">
        <v>0</v>
      </c>
      <c r="S172" s="15">
        <v>0</v>
      </c>
      <c r="T172" s="16">
        <f t="shared" si="7"/>
        <v>0</v>
      </c>
      <c r="U172" s="17"/>
      <c r="V172" s="12"/>
      <c r="X172" s="12"/>
      <c r="Z172" s="12"/>
    </row>
    <row r="173" spans="1:26" ht="51.75" x14ac:dyDescent="0.25">
      <c r="A173" s="6" t="s">
        <v>417</v>
      </c>
      <c r="B173" s="7" t="s">
        <v>418</v>
      </c>
      <c r="C173" s="8" t="s">
        <v>28</v>
      </c>
      <c r="D173" s="9">
        <v>389342</v>
      </c>
      <c r="E173" s="7" t="s">
        <v>151</v>
      </c>
      <c r="F173" s="10" t="s">
        <v>419</v>
      </c>
      <c r="G173" s="7">
        <v>26</v>
      </c>
      <c r="H173" s="11" t="s">
        <v>420</v>
      </c>
      <c r="I173" s="7">
        <f>+(J173+W173+Y173)/3</f>
        <v>399983</v>
      </c>
      <c r="J173" s="8">
        <v>371900</v>
      </c>
      <c r="K173" s="12" t="s">
        <v>153</v>
      </c>
      <c r="L173" s="8" t="s">
        <v>340</v>
      </c>
      <c r="M173" s="12"/>
      <c r="N173" s="8" t="s">
        <v>416</v>
      </c>
      <c r="O173" s="13"/>
      <c r="P173" s="10"/>
      <c r="Q173" s="14" t="s">
        <v>416</v>
      </c>
      <c r="R173" s="15">
        <v>0</v>
      </c>
      <c r="S173" s="15">
        <v>0</v>
      </c>
      <c r="T173" s="16">
        <f t="shared" si="7"/>
        <v>0</v>
      </c>
      <c r="U173" s="17"/>
      <c r="V173" s="12" t="s">
        <v>421</v>
      </c>
      <c r="W173">
        <v>410000</v>
      </c>
      <c r="X173" s="12" t="s">
        <v>422</v>
      </c>
      <c r="Y173">
        <v>418049</v>
      </c>
      <c r="Z173" s="12" t="s">
        <v>423</v>
      </c>
    </row>
    <row r="174" spans="1:26" x14ac:dyDescent="0.25">
      <c r="A174" s="6" t="s">
        <v>417</v>
      </c>
      <c r="B174" s="7" t="s">
        <v>418</v>
      </c>
      <c r="C174" s="8" t="s">
        <v>28</v>
      </c>
      <c r="D174" s="9">
        <v>746700</v>
      </c>
      <c r="E174" s="7" t="s">
        <v>47</v>
      </c>
      <c r="F174" s="10" t="s">
        <v>403</v>
      </c>
      <c r="G174" s="7">
        <v>3</v>
      </c>
      <c r="H174" s="11" t="s">
        <v>424</v>
      </c>
      <c r="I174" s="7">
        <f>+(J174+W174+Y174)/3</f>
        <v>826213.66666666663</v>
      </c>
      <c r="J174" s="8">
        <v>1122383</v>
      </c>
      <c r="K174" s="12"/>
      <c r="L174" s="8" t="s">
        <v>72</v>
      </c>
      <c r="M174" s="12"/>
      <c r="N174" s="8"/>
      <c r="O174" s="13"/>
      <c r="P174" s="10"/>
      <c r="Q174" s="14"/>
      <c r="R174" s="15"/>
      <c r="S174" s="15"/>
      <c r="T174" s="16">
        <f t="shared" si="7"/>
        <v>0</v>
      </c>
      <c r="U174" s="17"/>
      <c r="V174" s="12" t="s">
        <v>425</v>
      </c>
      <c r="W174">
        <v>741032</v>
      </c>
      <c r="X174" s="12" t="s">
        <v>426</v>
      </c>
      <c r="Y174">
        <v>615226</v>
      </c>
      <c r="Z174" s="12" t="s">
        <v>427</v>
      </c>
    </row>
    <row r="175" spans="1:26" ht="39" x14ac:dyDescent="0.25">
      <c r="A175" s="6" t="s">
        <v>417</v>
      </c>
      <c r="B175" s="7" t="s">
        <v>418</v>
      </c>
      <c r="C175" s="8" t="s">
        <v>28</v>
      </c>
      <c r="D175" s="9">
        <v>812000</v>
      </c>
      <c r="E175" s="7" t="s">
        <v>29</v>
      </c>
      <c r="F175" s="10" t="s">
        <v>428</v>
      </c>
      <c r="G175" s="7">
        <v>26</v>
      </c>
      <c r="H175" s="11" t="s">
        <v>429</v>
      </c>
      <c r="I175" s="7">
        <v>26</v>
      </c>
      <c r="J175" s="8"/>
      <c r="K175" s="12"/>
      <c r="L175" s="8" t="s">
        <v>72</v>
      </c>
      <c r="M175" s="12"/>
      <c r="N175" s="8"/>
      <c r="O175" s="13"/>
      <c r="P175" s="10"/>
      <c r="Q175" s="14"/>
      <c r="R175" s="15"/>
      <c r="S175" s="15"/>
      <c r="T175" s="16">
        <f t="shared" si="7"/>
        <v>0</v>
      </c>
      <c r="U175" s="17"/>
      <c r="V175" s="12"/>
      <c r="X175" s="12"/>
      <c r="Z175" s="12"/>
    </row>
    <row r="176" spans="1:26" x14ac:dyDescent="0.25">
      <c r="A176" s="6" t="s">
        <v>417</v>
      </c>
      <c r="B176" s="7" t="s">
        <v>418</v>
      </c>
      <c r="C176" s="8" t="s">
        <v>28</v>
      </c>
      <c r="D176" s="9">
        <v>901549.5</v>
      </c>
      <c r="E176" s="7" t="s">
        <v>227</v>
      </c>
      <c r="F176" s="10" t="s">
        <v>430</v>
      </c>
      <c r="G176" s="7">
        <v>10</v>
      </c>
      <c r="H176" s="11" t="s">
        <v>430</v>
      </c>
      <c r="I176" s="7">
        <v>26</v>
      </c>
      <c r="J176" s="8"/>
      <c r="K176" s="12"/>
      <c r="L176" s="8" t="s">
        <v>72</v>
      </c>
      <c r="M176" s="12"/>
      <c r="N176" s="8"/>
      <c r="O176" s="13"/>
      <c r="P176" s="10"/>
      <c r="Q176" s="14"/>
      <c r="R176" s="15"/>
      <c r="S176" s="15"/>
      <c r="T176" s="16">
        <f t="shared" si="7"/>
        <v>0</v>
      </c>
      <c r="U176" s="17"/>
      <c r="V176" s="12"/>
      <c r="X176" s="12"/>
      <c r="Z176" s="12"/>
    </row>
    <row r="177" spans="1:26" ht="39" x14ac:dyDescent="0.25">
      <c r="A177" s="6" t="s">
        <v>431</v>
      </c>
      <c r="B177" s="7" t="s">
        <v>432</v>
      </c>
      <c r="C177" s="8" t="s">
        <v>28</v>
      </c>
      <c r="D177" s="9">
        <v>620600</v>
      </c>
      <c r="E177" s="7" t="s">
        <v>47</v>
      </c>
      <c r="F177" s="10" t="s">
        <v>433</v>
      </c>
      <c r="G177" s="7">
        <v>2</v>
      </c>
      <c r="H177" s="11" t="s">
        <v>434</v>
      </c>
      <c r="I177" s="7">
        <f t="shared" ref="I177:I178" si="10">+(J177+W177+Y177)/3</f>
        <v>753860.33333333337</v>
      </c>
      <c r="J177" s="8">
        <v>848532</v>
      </c>
      <c r="K177" s="12"/>
      <c r="L177" s="8" t="s">
        <v>72</v>
      </c>
      <c r="M177" s="12"/>
      <c r="N177" s="8"/>
      <c r="O177" s="13"/>
      <c r="P177" s="10"/>
      <c r="Q177" s="14"/>
      <c r="R177" s="15"/>
      <c r="S177" s="15"/>
      <c r="T177" s="16">
        <f t="shared" si="7"/>
        <v>0</v>
      </c>
      <c r="U177" s="17"/>
      <c r="V177" s="12" t="s">
        <v>435</v>
      </c>
      <c r="W177">
        <v>630800</v>
      </c>
      <c r="X177" s="12" t="s">
        <v>436</v>
      </c>
      <c r="Y177">
        <v>782249</v>
      </c>
      <c r="Z177" s="12" t="s">
        <v>437</v>
      </c>
    </row>
    <row r="178" spans="1:26" ht="64.5" x14ac:dyDescent="0.25">
      <c r="A178" s="6" t="s">
        <v>431</v>
      </c>
      <c r="B178" s="7" t="s">
        <v>432</v>
      </c>
      <c r="C178" s="8" t="s">
        <v>28</v>
      </c>
      <c r="D178" s="9">
        <v>764500</v>
      </c>
      <c r="E178" s="7" t="s">
        <v>29</v>
      </c>
      <c r="F178" s="10" t="s">
        <v>438</v>
      </c>
      <c r="G178" s="7">
        <v>15</v>
      </c>
      <c r="H178" s="11" t="s">
        <v>439</v>
      </c>
      <c r="I178" s="7">
        <f t="shared" si="10"/>
        <v>653899.66666666663</v>
      </c>
      <c r="J178" s="8">
        <v>700000</v>
      </c>
      <c r="K178" s="12"/>
      <c r="L178" s="8" t="s">
        <v>72</v>
      </c>
      <c r="M178" s="12"/>
      <c r="N178" s="8"/>
      <c r="O178" s="13"/>
      <c r="P178" s="10"/>
      <c r="Q178" s="14"/>
      <c r="R178" s="15"/>
      <c r="S178" s="15"/>
      <c r="T178" s="16">
        <f t="shared" si="7"/>
        <v>0</v>
      </c>
      <c r="U178" s="17"/>
      <c r="V178" s="12" t="s">
        <v>440</v>
      </c>
      <c r="W178">
        <v>630999</v>
      </c>
      <c r="X178" s="12" t="s">
        <v>441</v>
      </c>
      <c r="Y178">
        <v>630700</v>
      </c>
      <c r="Z178" s="12" t="s">
        <v>442</v>
      </c>
    </row>
    <row r="179" spans="1:26" ht="141" x14ac:dyDescent="0.25">
      <c r="A179" s="6" t="s">
        <v>431</v>
      </c>
      <c r="B179" s="7" t="s">
        <v>432</v>
      </c>
      <c r="C179" s="8" t="s">
        <v>36</v>
      </c>
      <c r="D179" s="9">
        <v>1299000</v>
      </c>
      <c r="E179" s="7" t="s">
        <v>443</v>
      </c>
      <c r="F179" s="10" t="s">
        <v>444</v>
      </c>
      <c r="G179" s="7">
        <v>15</v>
      </c>
      <c r="H179" s="11" t="s">
        <v>445</v>
      </c>
      <c r="I179" s="7">
        <v>15</v>
      </c>
      <c r="J179" s="8"/>
      <c r="K179" s="12"/>
      <c r="L179" s="8" t="s">
        <v>72</v>
      </c>
      <c r="M179" s="12"/>
      <c r="N179" s="8"/>
      <c r="O179" s="13"/>
      <c r="P179" s="10"/>
      <c r="Q179" s="14"/>
      <c r="R179" s="15"/>
      <c r="S179" s="15"/>
      <c r="T179" s="16">
        <f t="shared" si="7"/>
        <v>0</v>
      </c>
      <c r="U179" s="17"/>
      <c r="V179" s="12"/>
      <c r="X179" s="12"/>
      <c r="Z179" s="12"/>
    </row>
    <row r="180" spans="1:26" ht="115.5" x14ac:dyDescent="0.25">
      <c r="A180" s="6" t="s">
        <v>431</v>
      </c>
      <c r="B180" s="7" t="s">
        <v>432</v>
      </c>
      <c r="C180" s="8" t="s">
        <v>28</v>
      </c>
      <c r="D180" s="9">
        <v>1450000</v>
      </c>
      <c r="E180" s="7" t="s">
        <v>443</v>
      </c>
      <c r="F180" s="10" t="s">
        <v>446</v>
      </c>
      <c r="G180" s="7">
        <v>15</v>
      </c>
      <c r="H180" s="11" t="s">
        <v>447</v>
      </c>
      <c r="I180" s="7">
        <v>15</v>
      </c>
      <c r="J180" s="8"/>
      <c r="K180" s="12"/>
      <c r="L180" s="8" t="s">
        <v>72</v>
      </c>
      <c r="M180" s="12"/>
      <c r="N180" s="8"/>
      <c r="O180" s="13"/>
      <c r="P180" s="10"/>
      <c r="Q180" s="14"/>
      <c r="R180" s="15"/>
      <c r="S180" s="15"/>
      <c r="T180" s="16">
        <f t="shared" si="7"/>
        <v>0</v>
      </c>
      <c r="U180" s="17"/>
      <c r="V180" s="12"/>
      <c r="X180" s="12"/>
      <c r="Z180" s="12"/>
    </row>
    <row r="181" spans="1:26" s="19" customFormat="1" x14ac:dyDescent="0.25"/>
  </sheetData>
  <mergeCells count="1">
    <mergeCell ref="O4:T4"/>
  </mergeCells>
  <hyperlinks>
    <hyperlink ref="V6" r:id="rId1"/>
    <hyperlink ref="V12" r:id="rId2"/>
    <hyperlink ref="X12" r:id="rId3"/>
    <hyperlink ref="Z12" r:id="rId4"/>
    <hyperlink ref="X18" r:id="rId5"/>
    <hyperlink ref="Z18" r:id="rId6" location="position=28&amp;search_layout=stack&amp;type=item&amp;tracking_id=843d13be-5493-4366-ac86-57cdec6df953"/>
    <hyperlink ref="V23" r:id="rId7"/>
    <hyperlink ref="X23" r:id="rId8"/>
    <hyperlink ref="Z23" r:id="rId9"/>
    <hyperlink ref="V24" r:id="rId10"/>
    <hyperlink ref="X24" r:id="rId11"/>
    <hyperlink ref="Z24" r:id="rId12"/>
    <hyperlink ref="X29" r:id="rId13"/>
    <hyperlink ref="Z29" r:id="rId14"/>
    <hyperlink ref="X30" display="https://smarts.com.ar/producto/notebook-acer-aspire-3-core-i5-1235u-8gb-512gb-fhd-w11/?utm_source=Google%20Shopping&amp;utm_campaign=Notebooks&amp;utm_medium=cpc&amp;utm_term=2248&amp;gad_source=1&amp;gclid=CjwKCAjwx-CyBhAqEiwAeOcTdaebHmothfGp9par4WLldgM8JQWOIjVN-r1SouO4uA7Q"/>
    <hyperlink ref="Z32" r:id="rId15"/>
    <hyperlink ref="V42" r:id="rId16"/>
    <hyperlink ref="X42" display="https://arrichetta.com.ar/producto/nb-asus-15-6-i7-1165g7-8gb-512gb-pcie-w11-l-asus/?utm_source=Google%20Shopping&amp;utm_campaign=otromas&amp;utm_medium=cpc&amp;utm_term=97554&amp;gad_source=1&amp;gclid=CjwKCAjwx-CyBhAqEiwAeOcTdQEj_GygsBj6wc45yloj-Jkjdp4xcaeGRmlNwF3WDdXPVIU"/>
    <hyperlink ref="X50" r:id="rId17"/>
    <hyperlink ref="V77" r:id="rId18"/>
    <hyperlink ref="X77" r:id="rId19"/>
    <hyperlink ref="Z77" r:id="rId20"/>
    <hyperlink ref="V80" r:id="rId21"/>
    <hyperlink ref="X80" r:id="rId22"/>
    <hyperlink ref="Z80" r:id="rId23"/>
    <hyperlink ref="X87" r:id="rId24"/>
    <hyperlink ref="Z87" r:id="rId25"/>
    <hyperlink ref="X89" r:id="rId26"/>
    <hyperlink ref="Z94" r:id="rId27"/>
    <hyperlink ref="V99" r:id="rId28"/>
    <hyperlink ref="X99" r:id="rId29"/>
    <hyperlink ref="Z99" r:id="rId30"/>
    <hyperlink ref="V102" r:id="rId31"/>
    <hyperlink ref="V105" r:id="rId32"/>
    <hyperlink ref="X105" r:id="rId33"/>
    <hyperlink ref="X107" r:id="rId34"/>
    <hyperlink ref="Z105" r:id="rId35"/>
    <hyperlink ref="V115" r:id="rId36"/>
    <hyperlink ref="V116" r:id="rId37"/>
    <hyperlink ref="Z114" r:id="rId38"/>
    <hyperlink ref="Z115" r:id="rId39"/>
    <hyperlink ref="V128" display="https://www.bidcom.com.ar/impresoras-multifuncion/kit-impresora-laser-multifuncion-pantum-6509nw-monocromatica-toner-original-pantum-pd-219?source=shopping&amp;gad_source=1&amp;gclid=CjwKCAjwx-CyBhAqEiwAeOcTdUnztFPf7eTijAZMneX6JgkCpXUrS3umh8MAoEio-SZkpBo5kJA_wxoC"/>
    <hyperlink ref="K129" r:id="rId40"/>
    <hyperlink ref="X130" r:id="rId41"/>
    <hyperlink ref="M129" display="https://www.mercadolibre.com.ar/impresora-laser-xerox-b230-laser-imprime-doble-cara-automaticamente/p/MLA19838038?pdp_filters=category:MLA2141#searchVariation=MLA19838038&amp;position=3&amp;search_layout=stack&amp;type=product&amp;tracking_id=ea1b0533-f944-41cf-af94-ac1d"/>
    <hyperlink ref="Z130" r:id="rId42"/>
    <hyperlink ref="V145" r:id="rId43"/>
    <hyperlink ref="X142" r:id="rId44"/>
    <hyperlink ref="X145" display="https://arrichetta.com.ar/producto/hd-2tb-western-digital-blue-3-5-sata-5400-64mb/?utm_source=Google%20Shopping&amp;utm_campaign=otromas&amp;utm_medium=cpc&amp;utm_term=99466&amp;gad_source=1&amp;gclid=Cj0KCQjw6uWyBhD1ARIsAIMcADogR4RtmBXsnHKdbu0hEWkAAlrI7MSquP3mqpjwTPkyHsAAF"/>
    <hyperlink ref="Z142" display="https://arrichetta.com.ar/producto/hdd-externo-2tb-3-1-negro-adata-hv320/?utm_source=Google%20Shopping&amp;utm_campaign=otromas&amp;utm_medium=cpc&amp;utm_term=98223&amp;gad_source=1&amp;gclid=Cj0KCQjw6uWyBhD1ARIsAIMcADpvBxSG0SHj_K9CPmgc0VprvGlQUNjR_3qdiMNbP52DdkBfWP4JKBUaAn"/>
    <hyperlink ref="Z145" r:id="rId45"/>
    <hyperlink ref="V151" r:id="rId46"/>
    <hyperlink ref="V152" r:id="rId47"/>
    <hyperlink ref="X152" r:id="rId48"/>
    <hyperlink ref="Z151" display="https://arrichetta.com.ar/producto/hdd-5t-sea-usb-expansion-stkm-seagate/?utm_source=Google%20Shopping&amp;utm_campaign=otromas&amp;utm_medium=cpc&amp;utm_term=71466&amp;gad_source=1&amp;gclid=Cj0KCQjw6uWyBhD1ARIsAIMcADr6BlUXO2FXlsiS43-Ryxjc095m0zQuUGIUOaOntDwdY99DjEdq4q8aAl"/>
    <hyperlink ref="Z152" r:id="rId49"/>
    <hyperlink ref="X158" display="https://www.maniaelectronic.com.ar/MLA-1115633227-proyector-led-uc-86-3000lm-hdmi-litium-directo-a-tv-new--_JM?variation=173999151124&amp;utm_source=google&amp;utm_medium=cpc&amp;utm_campaign=darwin_ss&amp;gad_source=1&amp;gclid=Cj0KCQjw6uWyBhD1ARIsAIMcADp01rjBgOd6iyugsZJmTE"/>
    <hyperlink ref="X159" r:id="rId50"/>
    <hyperlink ref="Z162" display="https://articulo.mercadolibre.com.ar/MLA-1365493071-proyector-viewsonic-value-pa503x-3800lm-blanco-100v240v-1-_JM?searchVariation=180253611525#searchVariation=180253611525&amp;position=15&amp;search_layout=stack&amp;type=item&amp;tracking_id=8e4d6d76-4982-484a-9772-74ee3"/>
    <hyperlink ref="X164" r:id="rId51"/>
    <hyperlink ref="X167" r:id="rId52"/>
    <hyperlink ref="V170" display="https://ar.wiautomation.com/abb/fuente-de-alimentacion/4nwp100162r0001-abb-ups-powervalue-11t-g2-3-kva-b?utm_source=google&amp;utm_medium=cpc&amp;utm_campaign=AR_pmax_new_insert_3&amp;gad_source=1&amp;gclid=Cj0KCQjw6uWyBhD1ARIsAIMcADqSuaRAC9hBEhwB9F3vSuNYSbP08ns7I0OOArfk"/>
    <hyperlink ref="V173" r:id="rId53"/>
    <hyperlink ref="X173" r:id="rId54"/>
    <hyperlink ref="X174" display="https://ar.wiautomation.com/abb/fuente-de-alimentacion/4nwp100161r0001-abb-ups-powervalue-11t-g2-2-kva-b?utm_source=google&amp;utm_medium=cpc&amp;utm_campaign=AR_pmax_new_insert_3&amp;gad_source=1&amp;gclid=Cj0KCQjw6uWyBhD1ARIsAIMcADp48lzbKmJp8NmxF9JQKBNccsumsjOevAAg-JRe"/>
    <hyperlink ref="Z173" display="https://ar.wiautomation.com/abb/fuente-de-alimentacion/4nwp100160r0001-abb-ups-powervalue-11t-g2-1-kva-b?utm_source=google&amp;utm_medium=cpc&amp;utm_campaign=AR_pmax_new_insert_3&amp;gad_source=1&amp;gclid=Cj0KCQjw6uWyBhD1ARIsAIMcADoJq1iwfUXBFY89bqNfY4aiPPAHEbMxiKqGhbpZ"/>
    <hyperlink ref="V177" r:id="rId55"/>
    <hyperlink ref="X128" r:id="rId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52"/>
  <sheetViews>
    <sheetView topLeftCell="A146" workbookViewId="0">
      <selection activeCell="L152" sqref="L152"/>
    </sheetView>
  </sheetViews>
  <sheetFormatPr baseColWidth="10" defaultRowHeight="15" x14ac:dyDescent="0.25"/>
  <cols>
    <col min="1" max="1" width="45" customWidth="1"/>
    <col min="2" max="2" width="26.42578125" customWidth="1"/>
    <col min="5" max="7" width="0" hidden="1" customWidth="1"/>
    <col min="8" max="8" width="31" customWidth="1"/>
    <col min="9" max="9" width="14" customWidth="1"/>
    <col min="10" max="10" width="16.7109375" bestFit="1" customWidth="1"/>
    <col min="11" max="11" width="16.7109375" customWidth="1"/>
    <col min="12" max="12" width="16.7109375" bestFit="1" customWidth="1"/>
    <col min="14" max="14" width="14" customWidth="1"/>
  </cols>
  <sheetData>
    <row r="3" spans="1:14" ht="18.75" x14ac:dyDescent="0.3">
      <c r="A3" s="1" t="s">
        <v>448</v>
      </c>
    </row>
    <row r="5" spans="1:14" ht="30" x14ac:dyDescent="0.25">
      <c r="A5" s="2" t="s">
        <v>2</v>
      </c>
      <c r="B5" s="2" t="s">
        <v>3</v>
      </c>
      <c r="C5" s="2" t="s">
        <v>4</v>
      </c>
      <c r="D5" s="3" t="s">
        <v>5</v>
      </c>
      <c r="E5" s="2" t="s">
        <v>6</v>
      </c>
      <c r="F5" s="3" t="s">
        <v>7</v>
      </c>
      <c r="G5" s="2" t="s">
        <v>8</v>
      </c>
      <c r="H5" s="3" t="s">
        <v>9</v>
      </c>
      <c r="I5" s="2" t="s">
        <v>10</v>
      </c>
      <c r="J5" s="4" t="s">
        <v>11</v>
      </c>
      <c r="K5" s="5" t="s">
        <v>23</v>
      </c>
      <c r="L5" s="4" t="s">
        <v>11</v>
      </c>
      <c r="M5" s="5" t="s">
        <v>23</v>
      </c>
      <c r="N5" s="4" t="s">
        <v>11</v>
      </c>
    </row>
    <row r="6" spans="1:14" ht="39" x14ac:dyDescent="0.25">
      <c r="A6" s="6" t="s">
        <v>449</v>
      </c>
      <c r="B6" s="7" t="s">
        <v>450</v>
      </c>
      <c r="C6" s="8" t="s">
        <v>28</v>
      </c>
      <c r="D6" s="9">
        <v>302000</v>
      </c>
      <c r="E6" s="7" t="s">
        <v>451</v>
      </c>
      <c r="F6" s="10" t="s">
        <v>452</v>
      </c>
      <c r="G6" s="7">
        <v>5</v>
      </c>
      <c r="H6" s="11" t="s">
        <v>453</v>
      </c>
      <c r="I6" s="7">
        <f t="shared" ref="I6:I32" si="0">+(J6+L6)/2</f>
        <v>303067.5</v>
      </c>
      <c r="J6" s="8">
        <v>345000</v>
      </c>
      <c r="K6" s="12" t="s">
        <v>454</v>
      </c>
      <c r="L6" s="8">
        <v>261135</v>
      </c>
      <c r="M6" s="12" t="s">
        <v>455</v>
      </c>
      <c r="N6" s="8" t="s">
        <v>456</v>
      </c>
    </row>
    <row r="7" spans="1:14" ht="51.75" x14ac:dyDescent="0.25">
      <c r="A7" s="6" t="s">
        <v>449</v>
      </c>
      <c r="B7" s="7" t="s">
        <v>450</v>
      </c>
      <c r="C7" s="8" t="s">
        <v>36</v>
      </c>
      <c r="D7" s="9">
        <v>533807</v>
      </c>
      <c r="E7" s="7" t="s">
        <v>53</v>
      </c>
      <c r="F7" s="10" t="s">
        <v>457</v>
      </c>
      <c r="G7" s="7">
        <v>5</v>
      </c>
      <c r="H7" s="11" t="s">
        <v>458</v>
      </c>
      <c r="I7" s="7">
        <f t="shared" si="0"/>
        <v>723051.5</v>
      </c>
      <c r="J7" s="8">
        <v>750099</v>
      </c>
      <c r="K7" s="12" t="s">
        <v>459</v>
      </c>
      <c r="L7" s="8">
        <v>696004</v>
      </c>
      <c r="M7" s="12" t="s">
        <v>460</v>
      </c>
      <c r="N7" s="8" t="s">
        <v>456</v>
      </c>
    </row>
    <row r="8" spans="1:14" ht="26.25" x14ac:dyDescent="0.25">
      <c r="A8" s="6" t="s">
        <v>449</v>
      </c>
      <c r="B8" s="7" t="s">
        <v>450</v>
      </c>
      <c r="C8" s="8" t="s">
        <v>28</v>
      </c>
      <c r="D8" s="9">
        <v>628000</v>
      </c>
      <c r="E8" s="7" t="s">
        <v>53</v>
      </c>
      <c r="F8" s="10" t="s">
        <v>461</v>
      </c>
      <c r="G8" s="7">
        <v>5</v>
      </c>
      <c r="H8" s="11" t="s">
        <v>462</v>
      </c>
      <c r="I8" s="7">
        <f t="shared" si="0"/>
        <v>723051.5</v>
      </c>
      <c r="J8" s="8">
        <v>750099</v>
      </c>
      <c r="K8" s="12" t="s">
        <v>459</v>
      </c>
      <c r="L8" s="8">
        <v>696004</v>
      </c>
      <c r="M8" s="12" t="s">
        <v>460</v>
      </c>
      <c r="N8" s="8" t="s">
        <v>456</v>
      </c>
    </row>
    <row r="9" spans="1:14" ht="51.75" x14ac:dyDescent="0.25">
      <c r="A9" s="6" t="s">
        <v>463</v>
      </c>
      <c r="B9" s="7" t="s">
        <v>464</v>
      </c>
      <c r="C9" s="8" t="s">
        <v>36</v>
      </c>
      <c r="D9" s="9">
        <v>39641</v>
      </c>
      <c r="E9" s="7" t="s">
        <v>53</v>
      </c>
      <c r="F9" s="10" t="s">
        <v>465</v>
      </c>
      <c r="G9" s="7">
        <v>100</v>
      </c>
      <c r="H9" s="11" t="s">
        <v>466</v>
      </c>
      <c r="I9" s="7">
        <f t="shared" si="0"/>
        <v>32499</v>
      </c>
      <c r="J9" s="8">
        <v>24999</v>
      </c>
      <c r="K9" s="12" t="s">
        <v>1194</v>
      </c>
      <c r="L9" s="8">
        <v>39999</v>
      </c>
      <c r="M9" s="12" t="s">
        <v>468</v>
      </c>
      <c r="N9" s="8" t="s">
        <v>456</v>
      </c>
    </row>
    <row r="10" spans="1:14" ht="77.25" x14ac:dyDescent="0.25">
      <c r="A10" s="6" t="s">
        <v>463</v>
      </c>
      <c r="B10" s="7" t="s">
        <v>464</v>
      </c>
      <c r="C10" s="8" t="s">
        <v>36</v>
      </c>
      <c r="D10" s="9">
        <v>39900</v>
      </c>
      <c r="E10" s="7" t="s">
        <v>451</v>
      </c>
      <c r="F10" s="10" t="s">
        <v>469</v>
      </c>
      <c r="G10" s="7">
        <v>100</v>
      </c>
      <c r="H10" s="11" t="s">
        <v>470</v>
      </c>
      <c r="I10" s="7">
        <f t="shared" si="0"/>
        <v>29949.5</v>
      </c>
      <c r="J10" s="8">
        <v>26900</v>
      </c>
      <c r="K10" s="12" t="s">
        <v>471</v>
      </c>
      <c r="L10" s="8">
        <v>32999</v>
      </c>
      <c r="M10" s="12" t="s">
        <v>472</v>
      </c>
      <c r="N10" s="8" t="s">
        <v>456</v>
      </c>
    </row>
    <row r="11" spans="1:14" x14ac:dyDescent="0.25">
      <c r="A11" s="6" t="s">
        <v>463</v>
      </c>
      <c r="B11" s="7" t="s">
        <v>464</v>
      </c>
      <c r="C11" s="8" t="s">
        <v>28</v>
      </c>
      <c r="D11" s="9">
        <v>43460</v>
      </c>
      <c r="E11" s="7" t="s">
        <v>53</v>
      </c>
      <c r="F11" s="10" t="s">
        <v>473</v>
      </c>
      <c r="G11" s="7">
        <v>100</v>
      </c>
      <c r="H11" s="11" t="s">
        <v>474</v>
      </c>
      <c r="I11" s="7">
        <f t="shared" si="0"/>
        <v>33449.5</v>
      </c>
      <c r="J11" s="8">
        <v>26900</v>
      </c>
      <c r="K11" s="12" t="s">
        <v>467</v>
      </c>
      <c r="L11" s="8">
        <v>39999</v>
      </c>
      <c r="M11" s="12" t="s">
        <v>468</v>
      </c>
      <c r="N11" s="8" t="s">
        <v>456</v>
      </c>
    </row>
    <row r="12" spans="1:14" ht="77.25" x14ac:dyDescent="0.25">
      <c r="A12" s="6" t="s">
        <v>463</v>
      </c>
      <c r="B12" s="7" t="s">
        <v>464</v>
      </c>
      <c r="C12" s="8" t="s">
        <v>28</v>
      </c>
      <c r="D12" s="9">
        <v>49900</v>
      </c>
      <c r="E12" s="7" t="s">
        <v>451</v>
      </c>
      <c r="F12" s="10" t="s">
        <v>475</v>
      </c>
      <c r="G12" s="7">
        <v>10</v>
      </c>
      <c r="H12" s="11" t="s">
        <v>476</v>
      </c>
      <c r="I12" s="7">
        <f t="shared" si="0"/>
        <v>47191.5</v>
      </c>
      <c r="J12" s="8">
        <v>54995</v>
      </c>
      <c r="K12" s="12" t="s">
        <v>477</v>
      </c>
      <c r="L12" s="8">
        <v>39388</v>
      </c>
      <c r="M12" s="12" t="s">
        <v>478</v>
      </c>
      <c r="N12" s="8" t="s">
        <v>479</v>
      </c>
    </row>
    <row r="13" spans="1:14" ht="26.25" x14ac:dyDescent="0.25">
      <c r="A13" s="6" t="s">
        <v>463</v>
      </c>
      <c r="B13" s="7" t="s">
        <v>464</v>
      </c>
      <c r="C13" s="8" t="s">
        <v>28</v>
      </c>
      <c r="D13" s="9">
        <v>83298.3</v>
      </c>
      <c r="E13" s="7" t="s">
        <v>480</v>
      </c>
      <c r="F13" s="10" t="s">
        <v>481</v>
      </c>
      <c r="G13" s="7">
        <v>50</v>
      </c>
      <c r="H13" s="11" t="s">
        <v>482</v>
      </c>
      <c r="I13" s="7">
        <f t="shared" si="0"/>
        <v>62999</v>
      </c>
      <c r="J13" s="8">
        <v>59999</v>
      </c>
      <c r="K13" s="12" t="s">
        <v>483</v>
      </c>
      <c r="L13" s="8">
        <v>65999</v>
      </c>
      <c r="M13" s="12" t="s">
        <v>484</v>
      </c>
      <c r="N13" s="8" t="s">
        <v>479</v>
      </c>
    </row>
    <row r="14" spans="1:14" ht="192" x14ac:dyDescent="0.25">
      <c r="A14" s="6" t="s">
        <v>463</v>
      </c>
      <c r="B14" s="7" t="s">
        <v>464</v>
      </c>
      <c r="C14" s="8" t="s">
        <v>28</v>
      </c>
      <c r="D14" s="9">
        <v>109970</v>
      </c>
      <c r="E14" s="7" t="s">
        <v>108</v>
      </c>
      <c r="F14" s="10" t="s">
        <v>485</v>
      </c>
      <c r="G14" s="7">
        <v>10</v>
      </c>
      <c r="H14" s="11" t="s">
        <v>486</v>
      </c>
      <c r="I14" s="7">
        <f t="shared" si="0"/>
        <v>109999</v>
      </c>
      <c r="J14" s="8">
        <v>109999</v>
      </c>
      <c r="K14" s="12" t="s">
        <v>487</v>
      </c>
      <c r="L14" s="8">
        <v>109999</v>
      </c>
      <c r="M14" s="12" t="s">
        <v>488</v>
      </c>
      <c r="N14" s="8" t="s">
        <v>479</v>
      </c>
    </row>
    <row r="15" spans="1:14" ht="192" x14ac:dyDescent="0.25">
      <c r="A15" s="6" t="s">
        <v>463</v>
      </c>
      <c r="B15" s="7" t="s">
        <v>464</v>
      </c>
      <c r="C15" s="8" t="s">
        <v>38</v>
      </c>
      <c r="D15" s="9">
        <v>129970</v>
      </c>
      <c r="E15" s="7" t="s">
        <v>108</v>
      </c>
      <c r="F15" s="10" t="s">
        <v>485</v>
      </c>
      <c r="G15" s="7">
        <v>10</v>
      </c>
      <c r="H15" s="11" t="s">
        <v>489</v>
      </c>
      <c r="I15" s="7">
        <f t="shared" si="0"/>
        <v>123249</v>
      </c>
      <c r="J15" s="8">
        <v>126499</v>
      </c>
      <c r="K15" s="12" t="s">
        <v>490</v>
      </c>
      <c r="L15" s="8">
        <v>119999</v>
      </c>
      <c r="M15" s="12" t="s">
        <v>491</v>
      </c>
      <c r="N15" s="8" t="s">
        <v>479</v>
      </c>
    </row>
    <row r="16" spans="1:14" ht="192" x14ac:dyDescent="0.25">
      <c r="A16" s="6" t="s">
        <v>463</v>
      </c>
      <c r="B16" s="7" t="s">
        <v>464</v>
      </c>
      <c r="C16" s="8" t="s">
        <v>36</v>
      </c>
      <c r="D16" s="9">
        <v>149970</v>
      </c>
      <c r="E16" s="7" t="s">
        <v>108</v>
      </c>
      <c r="F16" s="10" t="s">
        <v>485</v>
      </c>
      <c r="G16" s="7">
        <v>10</v>
      </c>
      <c r="H16" s="11" t="s">
        <v>492</v>
      </c>
      <c r="I16" s="7">
        <f t="shared" si="0"/>
        <v>136999</v>
      </c>
      <c r="J16" s="8">
        <v>123999</v>
      </c>
      <c r="K16" s="12" t="s">
        <v>493</v>
      </c>
      <c r="L16" s="8">
        <v>149999</v>
      </c>
      <c r="M16" s="12" t="s">
        <v>494</v>
      </c>
      <c r="N16" s="8" t="s">
        <v>479</v>
      </c>
    </row>
    <row r="17" spans="1:14" ht="39" x14ac:dyDescent="0.25">
      <c r="A17" s="6" t="s">
        <v>495</v>
      </c>
      <c r="B17" s="7" t="s">
        <v>496</v>
      </c>
      <c r="C17" s="8" t="s">
        <v>28</v>
      </c>
      <c r="D17" s="9">
        <v>30581.3</v>
      </c>
      <c r="E17" s="7" t="s">
        <v>480</v>
      </c>
      <c r="F17" s="10" t="s">
        <v>497</v>
      </c>
      <c r="G17" s="7">
        <v>50</v>
      </c>
      <c r="H17" s="11" t="s">
        <v>498</v>
      </c>
      <c r="I17" s="7">
        <f t="shared" si="0"/>
        <v>34038</v>
      </c>
      <c r="J17" s="8">
        <v>27858</v>
      </c>
      <c r="K17" s="12" t="s">
        <v>499</v>
      </c>
      <c r="L17" s="8">
        <v>40218</v>
      </c>
      <c r="M17" s="12" t="s">
        <v>500</v>
      </c>
      <c r="N17" s="8" t="s">
        <v>479</v>
      </c>
    </row>
    <row r="18" spans="1:14" ht="128.25" x14ac:dyDescent="0.25">
      <c r="A18" s="6" t="s">
        <v>495</v>
      </c>
      <c r="B18" s="7" t="s">
        <v>496</v>
      </c>
      <c r="C18" s="8" t="s">
        <v>36</v>
      </c>
      <c r="D18" s="9">
        <v>35590</v>
      </c>
      <c r="E18" s="7" t="s">
        <v>108</v>
      </c>
      <c r="F18" s="10" t="s">
        <v>501</v>
      </c>
      <c r="G18" s="7">
        <v>2</v>
      </c>
      <c r="H18" s="11" t="s">
        <v>502</v>
      </c>
      <c r="I18" s="7">
        <f t="shared" si="0"/>
        <v>39630</v>
      </c>
      <c r="J18" s="8">
        <v>39999</v>
      </c>
      <c r="K18" s="12" t="s">
        <v>503</v>
      </c>
      <c r="L18" s="8">
        <v>39261</v>
      </c>
      <c r="M18" s="12" t="s">
        <v>504</v>
      </c>
      <c r="N18" s="8" t="s">
        <v>479</v>
      </c>
    </row>
    <row r="19" spans="1:14" ht="64.5" x14ac:dyDescent="0.25">
      <c r="A19" s="6" t="s">
        <v>495</v>
      </c>
      <c r="B19" s="7" t="s">
        <v>496</v>
      </c>
      <c r="C19" s="8" t="s">
        <v>36</v>
      </c>
      <c r="D19" s="9">
        <v>39900</v>
      </c>
      <c r="E19" s="7" t="s">
        <v>451</v>
      </c>
      <c r="F19" s="10" t="s">
        <v>469</v>
      </c>
      <c r="G19" s="7">
        <v>100</v>
      </c>
      <c r="H19" s="11" t="s">
        <v>505</v>
      </c>
      <c r="I19" s="7">
        <f t="shared" si="0"/>
        <v>29949.5</v>
      </c>
      <c r="J19" s="8">
        <v>26900</v>
      </c>
      <c r="K19" s="12" t="s">
        <v>471</v>
      </c>
      <c r="L19" s="8">
        <v>32999</v>
      </c>
      <c r="M19" s="12" t="s">
        <v>472</v>
      </c>
      <c r="N19" s="8" t="s">
        <v>479</v>
      </c>
    </row>
    <row r="20" spans="1:14" ht="39" x14ac:dyDescent="0.25">
      <c r="A20" s="6" t="s">
        <v>495</v>
      </c>
      <c r="B20" s="7" t="s">
        <v>496</v>
      </c>
      <c r="C20" s="8" t="s">
        <v>36</v>
      </c>
      <c r="D20" s="9">
        <v>43969</v>
      </c>
      <c r="E20" s="7" t="s">
        <v>53</v>
      </c>
      <c r="F20" s="10" t="s">
        <v>506</v>
      </c>
      <c r="G20" s="7">
        <v>100</v>
      </c>
      <c r="H20" s="11" t="s">
        <v>507</v>
      </c>
      <c r="I20" s="7">
        <f t="shared" si="0"/>
        <v>33699</v>
      </c>
      <c r="J20" s="8">
        <v>34399</v>
      </c>
      <c r="K20" s="12" t="s">
        <v>508</v>
      </c>
      <c r="L20" s="8">
        <v>32999</v>
      </c>
      <c r="M20" s="12" t="s">
        <v>509</v>
      </c>
      <c r="N20" s="8" t="s">
        <v>479</v>
      </c>
    </row>
    <row r="21" spans="1:14" x14ac:dyDescent="0.25">
      <c r="A21" s="6" t="s">
        <v>495</v>
      </c>
      <c r="B21" s="7" t="s">
        <v>496</v>
      </c>
      <c r="C21" s="8" t="s">
        <v>28</v>
      </c>
      <c r="D21" s="9">
        <v>51728</v>
      </c>
      <c r="E21" s="7" t="s">
        <v>53</v>
      </c>
      <c r="F21" s="10" t="s">
        <v>510</v>
      </c>
      <c r="G21" s="7">
        <v>100</v>
      </c>
      <c r="H21" s="11" t="s">
        <v>511</v>
      </c>
      <c r="I21" s="7">
        <f t="shared" si="0"/>
        <v>33699</v>
      </c>
      <c r="J21" s="8">
        <v>34399</v>
      </c>
      <c r="K21" s="12" t="s">
        <v>508</v>
      </c>
      <c r="L21" s="8">
        <v>32999</v>
      </c>
      <c r="M21" s="12" t="s">
        <v>509</v>
      </c>
      <c r="N21" s="8" t="s">
        <v>479</v>
      </c>
    </row>
    <row r="22" spans="1:14" ht="39" x14ac:dyDescent="0.25">
      <c r="A22" s="6" t="s">
        <v>495</v>
      </c>
      <c r="B22" s="7" t="s">
        <v>496</v>
      </c>
      <c r="C22" s="8" t="s">
        <v>28</v>
      </c>
      <c r="D22" s="9">
        <v>63930</v>
      </c>
      <c r="E22" s="7" t="s">
        <v>108</v>
      </c>
      <c r="F22" s="10" t="s">
        <v>475</v>
      </c>
      <c r="G22" s="7">
        <v>2</v>
      </c>
      <c r="H22" s="11" t="s">
        <v>512</v>
      </c>
      <c r="I22" s="7">
        <f t="shared" si="0"/>
        <v>75656.5</v>
      </c>
      <c r="J22" s="8">
        <v>84314</v>
      </c>
      <c r="K22" s="12" t="s">
        <v>513</v>
      </c>
      <c r="L22" s="8">
        <v>66999</v>
      </c>
      <c r="M22" s="12" t="s">
        <v>514</v>
      </c>
      <c r="N22" s="8" t="s">
        <v>479</v>
      </c>
    </row>
    <row r="23" spans="1:14" ht="90" x14ac:dyDescent="0.25">
      <c r="A23" s="6" t="s">
        <v>495</v>
      </c>
      <c r="B23" s="7" t="s">
        <v>496</v>
      </c>
      <c r="C23" s="8" t="s">
        <v>28</v>
      </c>
      <c r="D23" s="9">
        <v>65767</v>
      </c>
      <c r="E23" s="7" t="s">
        <v>451</v>
      </c>
      <c r="F23" s="10" t="s">
        <v>515</v>
      </c>
      <c r="G23" s="7">
        <v>100</v>
      </c>
      <c r="H23" s="11" t="s">
        <v>516</v>
      </c>
      <c r="I23" s="7">
        <f t="shared" si="0"/>
        <v>57447.5</v>
      </c>
      <c r="J23" s="8">
        <v>59995</v>
      </c>
      <c r="K23" s="12" t="s">
        <v>517</v>
      </c>
      <c r="L23" s="8">
        <v>54900</v>
      </c>
      <c r="M23" s="12" t="s">
        <v>518</v>
      </c>
      <c r="N23" s="8" t="s">
        <v>479</v>
      </c>
    </row>
    <row r="24" spans="1:14" ht="409.6" x14ac:dyDescent="0.25">
      <c r="A24" s="6" t="s">
        <v>519</v>
      </c>
      <c r="B24" s="7" t="s">
        <v>520</v>
      </c>
      <c r="C24" s="8" t="s">
        <v>28</v>
      </c>
      <c r="D24" s="9">
        <v>169958</v>
      </c>
      <c r="E24" s="7" t="s">
        <v>521</v>
      </c>
      <c r="F24" s="10" t="s">
        <v>522</v>
      </c>
      <c r="G24" s="7">
        <v>100</v>
      </c>
      <c r="H24" s="11" t="s">
        <v>523</v>
      </c>
      <c r="I24" s="7">
        <f t="shared" si="0"/>
        <v>214512.185</v>
      </c>
      <c r="J24" s="8">
        <v>233024.37</v>
      </c>
      <c r="K24" s="12" t="s">
        <v>524</v>
      </c>
      <c r="L24" s="8">
        <v>196000</v>
      </c>
      <c r="M24" s="12" t="s">
        <v>525</v>
      </c>
      <c r="N24" s="8" t="s">
        <v>479</v>
      </c>
    </row>
    <row r="25" spans="1:14" ht="192" x14ac:dyDescent="0.25">
      <c r="A25" s="6" t="s">
        <v>519</v>
      </c>
      <c r="B25" s="7" t="s">
        <v>520</v>
      </c>
      <c r="C25" s="8" t="s">
        <v>36</v>
      </c>
      <c r="D25" s="9">
        <v>195781.38</v>
      </c>
      <c r="E25" s="7" t="s">
        <v>526</v>
      </c>
      <c r="F25" s="10" t="s">
        <v>527</v>
      </c>
      <c r="G25" s="7">
        <v>400</v>
      </c>
      <c r="H25" s="11" t="s">
        <v>528</v>
      </c>
      <c r="I25" s="7">
        <f t="shared" si="0"/>
        <v>300960</v>
      </c>
      <c r="J25" s="8">
        <v>311999</v>
      </c>
      <c r="K25" s="12" t="s">
        <v>529</v>
      </c>
      <c r="L25" s="8">
        <v>289921</v>
      </c>
      <c r="M25" s="12" t="s">
        <v>530</v>
      </c>
      <c r="N25" s="8" t="s">
        <v>479</v>
      </c>
    </row>
    <row r="26" spans="1:14" ht="192" x14ac:dyDescent="0.25">
      <c r="A26" s="6" t="s">
        <v>519</v>
      </c>
      <c r="B26" s="7" t="s">
        <v>520</v>
      </c>
      <c r="C26" s="8" t="s">
        <v>28</v>
      </c>
      <c r="D26" s="9">
        <v>203612.64</v>
      </c>
      <c r="E26" s="7" t="s">
        <v>526</v>
      </c>
      <c r="F26" s="10" t="s">
        <v>527</v>
      </c>
      <c r="G26" s="7">
        <v>400</v>
      </c>
      <c r="H26" s="11" t="s">
        <v>531</v>
      </c>
      <c r="I26" s="7">
        <f t="shared" si="0"/>
        <v>300960</v>
      </c>
      <c r="J26" s="8">
        <v>311999</v>
      </c>
      <c r="K26" s="12" t="s">
        <v>529</v>
      </c>
      <c r="L26" s="8">
        <v>289921</v>
      </c>
      <c r="M26" s="12" t="s">
        <v>530</v>
      </c>
      <c r="N26" s="8" t="s">
        <v>479</v>
      </c>
    </row>
    <row r="27" spans="1:14" ht="64.5" x14ac:dyDescent="0.25">
      <c r="A27" s="6" t="s">
        <v>519</v>
      </c>
      <c r="B27" s="7" t="s">
        <v>520</v>
      </c>
      <c r="C27" s="8" t="s">
        <v>28</v>
      </c>
      <c r="D27" s="9">
        <v>280549</v>
      </c>
      <c r="E27" s="7" t="s">
        <v>451</v>
      </c>
      <c r="F27" s="10" t="s">
        <v>527</v>
      </c>
      <c r="G27" s="7">
        <v>400</v>
      </c>
      <c r="H27" s="11" t="s">
        <v>532</v>
      </c>
      <c r="I27" s="7">
        <f t="shared" si="0"/>
        <v>300960</v>
      </c>
      <c r="J27" s="8">
        <v>311999</v>
      </c>
      <c r="K27" s="12" t="s">
        <v>529</v>
      </c>
      <c r="L27" s="8">
        <v>289921</v>
      </c>
      <c r="M27" s="12" t="s">
        <v>530</v>
      </c>
      <c r="N27" s="8" t="s">
        <v>479</v>
      </c>
    </row>
    <row r="28" spans="1:14" ht="51.75" x14ac:dyDescent="0.25">
      <c r="A28" s="6" t="s">
        <v>519</v>
      </c>
      <c r="B28" s="7" t="s">
        <v>520</v>
      </c>
      <c r="C28" s="8" t="s">
        <v>36</v>
      </c>
      <c r="D28" s="9">
        <v>289491</v>
      </c>
      <c r="E28" s="7" t="s">
        <v>53</v>
      </c>
      <c r="F28" s="10" t="s">
        <v>533</v>
      </c>
      <c r="G28" s="7">
        <v>400</v>
      </c>
      <c r="H28" s="11" t="s">
        <v>534</v>
      </c>
      <c r="I28" s="7">
        <f t="shared" si="0"/>
        <v>261259</v>
      </c>
      <c r="J28" s="8">
        <v>262519</v>
      </c>
      <c r="K28" s="12" t="s">
        <v>535</v>
      </c>
      <c r="L28" s="8">
        <v>259999</v>
      </c>
      <c r="M28" s="12" t="s">
        <v>536</v>
      </c>
      <c r="N28" s="8" t="s">
        <v>479</v>
      </c>
    </row>
    <row r="29" spans="1:14" ht="26.25" x14ac:dyDescent="0.25">
      <c r="A29" s="6" t="s">
        <v>519</v>
      </c>
      <c r="B29" s="7" t="s">
        <v>520</v>
      </c>
      <c r="C29" s="8" t="s">
        <v>28</v>
      </c>
      <c r="D29" s="9">
        <v>323000.34000000003</v>
      </c>
      <c r="E29" s="7" t="s">
        <v>480</v>
      </c>
      <c r="F29" s="10" t="s">
        <v>527</v>
      </c>
      <c r="G29" s="7">
        <v>20</v>
      </c>
      <c r="H29" s="11" t="s">
        <v>537</v>
      </c>
      <c r="I29" s="7">
        <f t="shared" si="0"/>
        <v>300960</v>
      </c>
      <c r="J29" s="8">
        <v>311999</v>
      </c>
      <c r="K29" s="12" t="s">
        <v>529</v>
      </c>
      <c r="L29" s="8">
        <v>289921</v>
      </c>
      <c r="M29" s="12" t="s">
        <v>530</v>
      </c>
      <c r="N29" s="8" t="s">
        <v>479</v>
      </c>
    </row>
    <row r="30" spans="1:14" ht="26.25" x14ac:dyDescent="0.25">
      <c r="A30" s="6" t="s">
        <v>519</v>
      </c>
      <c r="B30" s="7" t="s">
        <v>520</v>
      </c>
      <c r="C30" s="8" t="s">
        <v>28</v>
      </c>
      <c r="D30" s="9">
        <v>340578</v>
      </c>
      <c r="E30" s="7" t="s">
        <v>53</v>
      </c>
      <c r="F30" s="10" t="s">
        <v>538</v>
      </c>
      <c r="G30" s="7">
        <v>400</v>
      </c>
      <c r="H30" s="11" t="s">
        <v>539</v>
      </c>
      <c r="I30" s="7">
        <f t="shared" si="0"/>
        <v>261259</v>
      </c>
      <c r="J30" s="8">
        <v>262519</v>
      </c>
      <c r="K30" s="12" t="s">
        <v>535</v>
      </c>
      <c r="L30" s="8">
        <v>259999</v>
      </c>
      <c r="M30" s="12" t="s">
        <v>536</v>
      </c>
      <c r="N30" s="8" t="s">
        <v>479</v>
      </c>
    </row>
    <row r="31" spans="1:14" ht="204.75" x14ac:dyDescent="0.25">
      <c r="A31" s="6" t="s">
        <v>540</v>
      </c>
      <c r="B31" s="7" t="s">
        <v>541</v>
      </c>
      <c r="C31" s="8" t="s">
        <v>36</v>
      </c>
      <c r="D31" s="9">
        <v>167128.49</v>
      </c>
      <c r="E31" s="7" t="s">
        <v>526</v>
      </c>
      <c r="F31" s="10" t="s">
        <v>527</v>
      </c>
      <c r="G31" s="7">
        <v>400</v>
      </c>
      <c r="H31" s="11" t="s">
        <v>542</v>
      </c>
      <c r="I31" s="7">
        <f t="shared" si="0"/>
        <v>271661.5</v>
      </c>
      <c r="J31" s="8">
        <v>268679</v>
      </c>
      <c r="K31" s="12" t="s">
        <v>543</v>
      </c>
      <c r="L31" s="8">
        <v>274644</v>
      </c>
      <c r="M31" s="12" t="s">
        <v>544</v>
      </c>
      <c r="N31" s="8" t="s">
        <v>479</v>
      </c>
    </row>
    <row r="32" spans="1:14" ht="204.75" x14ac:dyDescent="0.25">
      <c r="A32" s="6" t="s">
        <v>540</v>
      </c>
      <c r="B32" s="7" t="s">
        <v>541</v>
      </c>
      <c r="C32" s="8" t="s">
        <v>28</v>
      </c>
      <c r="D32" s="9">
        <v>173813.63</v>
      </c>
      <c r="E32" s="7" t="s">
        <v>526</v>
      </c>
      <c r="F32" s="10" t="s">
        <v>527</v>
      </c>
      <c r="G32" s="7">
        <v>400</v>
      </c>
      <c r="H32" s="11" t="s">
        <v>545</v>
      </c>
      <c r="I32" s="7">
        <f t="shared" si="0"/>
        <v>271661.5</v>
      </c>
      <c r="J32" s="8">
        <v>268679</v>
      </c>
      <c r="K32" s="12" t="s">
        <v>543</v>
      </c>
      <c r="L32" s="8">
        <v>274644</v>
      </c>
      <c r="M32" s="12" t="s">
        <v>544</v>
      </c>
      <c r="N32" s="8" t="s">
        <v>479</v>
      </c>
    </row>
    <row r="33" spans="1:14" ht="26.25" x14ac:dyDescent="0.25">
      <c r="A33" s="6" t="s">
        <v>540</v>
      </c>
      <c r="B33" s="7" t="s">
        <v>541</v>
      </c>
      <c r="C33" s="8" t="s">
        <v>28</v>
      </c>
      <c r="D33" s="9">
        <v>214276.93</v>
      </c>
      <c r="E33" s="7" t="s">
        <v>480</v>
      </c>
      <c r="F33" s="10" t="s">
        <v>546</v>
      </c>
      <c r="G33" s="7">
        <v>20</v>
      </c>
      <c r="H33" s="11" t="s">
        <v>547</v>
      </c>
      <c r="I33" s="7">
        <f>+(J33+L33)/2</f>
        <v>345904</v>
      </c>
      <c r="J33" s="8">
        <v>389610</v>
      </c>
      <c r="K33" s="12" t="s">
        <v>548</v>
      </c>
      <c r="L33" s="8">
        <v>302198</v>
      </c>
      <c r="M33" s="12" t="s">
        <v>549</v>
      </c>
      <c r="N33" s="8" t="s">
        <v>479</v>
      </c>
    </row>
    <row r="34" spans="1:14" ht="51.75" x14ac:dyDescent="0.25">
      <c r="A34" s="6" t="s">
        <v>540</v>
      </c>
      <c r="B34" s="7" t="s">
        <v>541</v>
      </c>
      <c r="C34" s="8" t="s">
        <v>28</v>
      </c>
      <c r="D34" s="9">
        <v>232327</v>
      </c>
      <c r="E34" s="7" t="s">
        <v>451</v>
      </c>
      <c r="F34" s="10" t="s">
        <v>527</v>
      </c>
      <c r="G34" s="7">
        <v>400</v>
      </c>
      <c r="H34" s="11" t="s">
        <v>550</v>
      </c>
      <c r="I34" s="7">
        <f>+(J34+L34)/2</f>
        <v>271661.5</v>
      </c>
      <c r="J34" s="8">
        <v>268679</v>
      </c>
      <c r="K34" s="12" t="s">
        <v>543</v>
      </c>
      <c r="L34" s="8">
        <v>274644</v>
      </c>
      <c r="M34" s="12" t="s">
        <v>544</v>
      </c>
      <c r="N34" s="8" t="s">
        <v>479</v>
      </c>
    </row>
    <row r="35" spans="1:14" ht="51.75" x14ac:dyDescent="0.25">
      <c r="A35" s="6" t="s">
        <v>540</v>
      </c>
      <c r="B35" s="7" t="s">
        <v>541</v>
      </c>
      <c r="C35" s="8" t="s">
        <v>36</v>
      </c>
      <c r="D35" s="9">
        <v>267597</v>
      </c>
      <c r="E35" s="7" t="s">
        <v>53</v>
      </c>
      <c r="F35" s="10" t="s">
        <v>551</v>
      </c>
      <c r="G35" s="7">
        <v>400</v>
      </c>
      <c r="H35" s="11" t="s">
        <v>552</v>
      </c>
      <c r="I35" s="7">
        <f>+(J35+L35)/2</f>
        <v>253576.5</v>
      </c>
      <c r="J35" s="8">
        <v>212255</v>
      </c>
      <c r="K35" s="12" t="s">
        <v>553</v>
      </c>
      <c r="L35" s="8">
        <v>294898</v>
      </c>
      <c r="M35" s="12" t="s">
        <v>554</v>
      </c>
      <c r="N35" s="8" t="s">
        <v>479</v>
      </c>
    </row>
    <row r="36" spans="1:14" x14ac:dyDescent="0.25">
      <c r="A36" s="6" t="s">
        <v>540</v>
      </c>
      <c r="B36" s="7" t="s">
        <v>541</v>
      </c>
      <c r="C36" s="8" t="s">
        <v>28</v>
      </c>
      <c r="D36" s="9">
        <v>314820</v>
      </c>
      <c r="E36" s="7" t="s">
        <v>53</v>
      </c>
      <c r="F36" s="10" t="s">
        <v>555</v>
      </c>
      <c r="G36" s="7">
        <v>400</v>
      </c>
      <c r="H36" s="11" t="s">
        <v>556</v>
      </c>
      <c r="I36" s="7">
        <f>+(J36+L36)/2</f>
        <v>253576.5</v>
      </c>
      <c r="J36" s="8">
        <v>212255</v>
      </c>
      <c r="K36" s="12" t="s">
        <v>553</v>
      </c>
      <c r="L36" s="8">
        <v>294898</v>
      </c>
      <c r="M36" s="12" t="s">
        <v>554</v>
      </c>
      <c r="N36" s="8" t="s">
        <v>479</v>
      </c>
    </row>
    <row r="37" spans="1:14" ht="204.75" x14ac:dyDescent="0.25">
      <c r="A37" s="6" t="s">
        <v>557</v>
      </c>
      <c r="B37" s="7" t="s">
        <v>558</v>
      </c>
      <c r="C37" s="8" t="s">
        <v>36</v>
      </c>
      <c r="D37" s="9">
        <v>198429.45</v>
      </c>
      <c r="E37" s="7" t="s">
        <v>526</v>
      </c>
      <c r="F37" s="10" t="s">
        <v>527</v>
      </c>
      <c r="G37" s="7">
        <v>500</v>
      </c>
      <c r="H37" s="11" t="s">
        <v>559</v>
      </c>
      <c r="I37" s="7">
        <f>+(J37+L37)/2</f>
        <v>265399</v>
      </c>
      <c r="J37" s="8">
        <v>318999</v>
      </c>
      <c r="K37" s="12" t="s">
        <v>560</v>
      </c>
      <c r="L37" s="8">
        <v>211799</v>
      </c>
      <c r="M37" s="12" t="s">
        <v>561</v>
      </c>
      <c r="N37" s="8" t="s">
        <v>479</v>
      </c>
    </row>
    <row r="38" spans="1:14" ht="204.75" x14ac:dyDescent="0.25">
      <c r="A38" s="6" t="s">
        <v>557</v>
      </c>
      <c r="B38" s="7" t="s">
        <v>558</v>
      </c>
      <c r="C38" s="8" t="s">
        <v>28</v>
      </c>
      <c r="D38" s="9">
        <v>206366.63</v>
      </c>
      <c r="E38" s="7" t="s">
        <v>526</v>
      </c>
      <c r="F38" s="10" t="s">
        <v>527</v>
      </c>
      <c r="G38" s="7">
        <v>500</v>
      </c>
      <c r="H38" s="11" t="s">
        <v>562</v>
      </c>
      <c r="I38" s="7">
        <f t="shared" ref="I38:I46" si="1">+(J38+L38)/2</f>
        <v>265399</v>
      </c>
      <c r="J38" s="8">
        <v>318999</v>
      </c>
      <c r="K38" s="12" t="s">
        <v>560</v>
      </c>
      <c r="L38" s="8">
        <v>211799</v>
      </c>
      <c r="M38" s="12" t="s">
        <v>561</v>
      </c>
      <c r="N38" s="8" t="s">
        <v>479</v>
      </c>
    </row>
    <row r="39" spans="1:14" ht="192" x14ac:dyDescent="0.25">
      <c r="A39" s="6" t="s">
        <v>557</v>
      </c>
      <c r="B39" s="7" t="s">
        <v>558</v>
      </c>
      <c r="C39" s="8" t="s">
        <v>28</v>
      </c>
      <c r="D39" s="9">
        <v>218000</v>
      </c>
      <c r="E39" s="7" t="s">
        <v>451</v>
      </c>
      <c r="F39" s="10" t="s">
        <v>527</v>
      </c>
      <c r="G39" s="7">
        <v>500</v>
      </c>
      <c r="H39" s="11" t="s">
        <v>563</v>
      </c>
      <c r="I39" s="7">
        <f t="shared" si="1"/>
        <v>265399</v>
      </c>
      <c r="J39" s="8">
        <v>318999</v>
      </c>
      <c r="K39" s="12" t="s">
        <v>560</v>
      </c>
      <c r="L39" s="8">
        <v>211799</v>
      </c>
      <c r="M39" s="12" t="s">
        <v>561</v>
      </c>
      <c r="N39" s="8" t="s">
        <v>479</v>
      </c>
    </row>
    <row r="40" spans="1:14" ht="64.5" x14ac:dyDescent="0.25">
      <c r="A40" s="6" t="s">
        <v>557</v>
      </c>
      <c r="B40" s="7" t="s">
        <v>558</v>
      </c>
      <c r="C40" s="8" t="s">
        <v>36</v>
      </c>
      <c r="D40" s="9">
        <v>271683</v>
      </c>
      <c r="E40" s="7" t="s">
        <v>53</v>
      </c>
      <c r="F40" s="10" t="s">
        <v>564</v>
      </c>
      <c r="G40" s="7">
        <v>500</v>
      </c>
      <c r="H40" s="11" t="s">
        <v>565</v>
      </c>
      <c r="I40" s="7">
        <f t="shared" si="1"/>
        <v>214499</v>
      </c>
      <c r="J40" s="8">
        <v>207299</v>
      </c>
      <c r="K40" s="12" t="s">
        <v>566</v>
      </c>
      <c r="L40" s="8">
        <v>221699</v>
      </c>
      <c r="M40" s="12" t="s">
        <v>567</v>
      </c>
      <c r="N40" s="8" t="s">
        <v>479</v>
      </c>
    </row>
    <row r="41" spans="1:14" ht="26.25" x14ac:dyDescent="0.25">
      <c r="A41" s="6" t="s">
        <v>557</v>
      </c>
      <c r="B41" s="7" t="s">
        <v>558</v>
      </c>
      <c r="C41" s="8" t="s">
        <v>28</v>
      </c>
      <c r="D41" s="9">
        <v>319628</v>
      </c>
      <c r="E41" s="7" t="s">
        <v>53</v>
      </c>
      <c r="F41" s="10" t="s">
        <v>568</v>
      </c>
      <c r="G41" s="7">
        <v>500</v>
      </c>
      <c r="H41" s="11" t="s">
        <v>569</v>
      </c>
      <c r="I41" s="7">
        <f t="shared" si="1"/>
        <v>214499</v>
      </c>
      <c r="J41" s="8">
        <v>207299</v>
      </c>
      <c r="K41" s="12" t="s">
        <v>566</v>
      </c>
      <c r="L41" s="8">
        <v>221699</v>
      </c>
      <c r="M41" s="12" t="s">
        <v>567</v>
      </c>
      <c r="N41" s="8" t="s">
        <v>479</v>
      </c>
    </row>
    <row r="42" spans="1:14" ht="204.75" x14ac:dyDescent="0.25">
      <c r="A42" s="6" t="s">
        <v>570</v>
      </c>
      <c r="B42" s="7" t="s">
        <v>571</v>
      </c>
      <c r="C42" s="8" t="s">
        <v>36</v>
      </c>
      <c r="D42" s="9">
        <v>167128.49</v>
      </c>
      <c r="E42" s="7" t="s">
        <v>526</v>
      </c>
      <c r="F42" s="10" t="s">
        <v>527</v>
      </c>
      <c r="G42" s="7">
        <v>200</v>
      </c>
      <c r="H42" s="11" t="s">
        <v>572</v>
      </c>
      <c r="I42" s="7">
        <f t="shared" si="1"/>
        <v>271661.52500000002</v>
      </c>
      <c r="J42" s="8">
        <v>268679</v>
      </c>
      <c r="K42" s="12" t="s">
        <v>543</v>
      </c>
      <c r="L42" s="8">
        <v>274644.05</v>
      </c>
      <c r="M42" s="12" t="s">
        <v>544</v>
      </c>
      <c r="N42" s="8" t="s">
        <v>479</v>
      </c>
    </row>
    <row r="43" spans="1:14" ht="204.75" x14ac:dyDescent="0.25">
      <c r="A43" s="6" t="s">
        <v>570</v>
      </c>
      <c r="B43" s="7" t="s">
        <v>571</v>
      </c>
      <c r="C43" s="8" t="s">
        <v>28</v>
      </c>
      <c r="D43" s="9">
        <v>173813.63</v>
      </c>
      <c r="E43" s="7" t="s">
        <v>526</v>
      </c>
      <c r="F43" s="10" t="s">
        <v>527</v>
      </c>
      <c r="G43" s="7">
        <v>200</v>
      </c>
      <c r="H43" s="11" t="s">
        <v>573</v>
      </c>
      <c r="I43" s="7">
        <f t="shared" si="1"/>
        <v>271661.52500000002</v>
      </c>
      <c r="J43" s="8">
        <v>268679</v>
      </c>
      <c r="K43" s="12" t="s">
        <v>543</v>
      </c>
      <c r="L43" s="8">
        <v>274644.05</v>
      </c>
      <c r="M43" s="12" t="s">
        <v>544</v>
      </c>
      <c r="N43" s="8" t="s">
        <v>479</v>
      </c>
    </row>
    <row r="44" spans="1:14" ht="204.75" x14ac:dyDescent="0.25">
      <c r="A44" s="6" t="s">
        <v>570</v>
      </c>
      <c r="B44" s="7" t="s">
        <v>571</v>
      </c>
      <c r="C44" s="8" t="s">
        <v>28</v>
      </c>
      <c r="D44" s="9">
        <v>239600</v>
      </c>
      <c r="E44" s="7" t="s">
        <v>451</v>
      </c>
      <c r="F44" s="10" t="s">
        <v>527</v>
      </c>
      <c r="G44" s="7">
        <v>200</v>
      </c>
      <c r="H44" s="11" t="s">
        <v>574</v>
      </c>
      <c r="I44" s="7">
        <f t="shared" si="1"/>
        <v>271661.52500000002</v>
      </c>
      <c r="J44" s="8">
        <v>268679</v>
      </c>
      <c r="K44" s="12" t="s">
        <v>543</v>
      </c>
      <c r="L44" s="8">
        <v>274644.05</v>
      </c>
      <c r="M44" s="12" t="s">
        <v>544</v>
      </c>
      <c r="N44" s="8" t="s">
        <v>479</v>
      </c>
    </row>
    <row r="45" spans="1:14" ht="64.5" x14ac:dyDescent="0.25">
      <c r="A45" s="6" t="s">
        <v>570</v>
      </c>
      <c r="B45" s="7" t="s">
        <v>571</v>
      </c>
      <c r="C45" s="8" t="s">
        <v>36</v>
      </c>
      <c r="D45" s="9">
        <v>240882</v>
      </c>
      <c r="E45" s="7" t="s">
        <v>53</v>
      </c>
      <c r="F45" s="10" t="s">
        <v>575</v>
      </c>
      <c r="G45" s="7">
        <v>200</v>
      </c>
      <c r="H45" s="11" t="s">
        <v>576</v>
      </c>
      <c r="I45" s="7">
        <f t="shared" si="1"/>
        <v>221312.5</v>
      </c>
      <c r="J45" s="8">
        <v>220559</v>
      </c>
      <c r="K45" s="12" t="s">
        <v>577</v>
      </c>
      <c r="L45" s="8">
        <v>222066</v>
      </c>
      <c r="M45" s="12" t="s">
        <v>578</v>
      </c>
      <c r="N45" s="8" t="s">
        <v>479</v>
      </c>
    </row>
    <row r="46" spans="1:14" ht="26.25" x14ac:dyDescent="0.25">
      <c r="A46" s="6" t="s">
        <v>570</v>
      </c>
      <c r="B46" s="7" t="s">
        <v>571</v>
      </c>
      <c r="C46" s="8" t="s">
        <v>28</v>
      </c>
      <c r="D46" s="9">
        <v>283390</v>
      </c>
      <c r="E46" s="7" t="s">
        <v>53</v>
      </c>
      <c r="F46" s="10" t="s">
        <v>568</v>
      </c>
      <c r="G46" s="7">
        <v>200</v>
      </c>
      <c r="H46" s="11" t="s">
        <v>579</v>
      </c>
      <c r="I46" s="7">
        <f t="shared" si="1"/>
        <v>221312.5</v>
      </c>
      <c r="J46" s="8">
        <v>220559</v>
      </c>
      <c r="K46" s="12" t="s">
        <v>577</v>
      </c>
      <c r="L46" s="8">
        <v>222066</v>
      </c>
      <c r="M46" s="12" t="s">
        <v>578</v>
      </c>
      <c r="N46" s="8" t="s">
        <v>479</v>
      </c>
    </row>
    <row r="47" spans="1:14" ht="409.6" x14ac:dyDescent="0.25">
      <c r="A47" s="6" t="s">
        <v>580</v>
      </c>
      <c r="B47" s="7" t="s">
        <v>581</v>
      </c>
      <c r="C47" s="8" t="s">
        <v>28</v>
      </c>
      <c r="D47" s="9">
        <v>236870</v>
      </c>
      <c r="E47" s="7" t="s">
        <v>521</v>
      </c>
      <c r="F47" s="10" t="s">
        <v>522</v>
      </c>
      <c r="G47" s="7">
        <v>100</v>
      </c>
      <c r="H47" s="11" t="s">
        <v>582</v>
      </c>
      <c r="I47" s="7">
        <f>+(J47+L47)/2</f>
        <v>226499.5</v>
      </c>
      <c r="J47" s="8">
        <v>249999</v>
      </c>
      <c r="K47" s="12" t="s">
        <v>583</v>
      </c>
      <c r="L47" s="8">
        <v>203000</v>
      </c>
      <c r="M47" s="12" t="s">
        <v>584</v>
      </c>
      <c r="N47" s="8" t="s">
        <v>479</v>
      </c>
    </row>
    <row r="48" spans="1:14" ht="64.5" x14ac:dyDescent="0.25">
      <c r="A48" s="6" t="s">
        <v>580</v>
      </c>
      <c r="B48" s="7" t="s">
        <v>581</v>
      </c>
      <c r="C48" s="8" t="s">
        <v>28</v>
      </c>
      <c r="D48" s="9">
        <v>250000</v>
      </c>
      <c r="E48" s="7" t="s">
        <v>451</v>
      </c>
      <c r="F48" s="10" t="s">
        <v>527</v>
      </c>
      <c r="G48" s="7">
        <v>300</v>
      </c>
      <c r="H48" s="11" t="s">
        <v>585</v>
      </c>
      <c r="I48" s="7">
        <f t="shared" ref="I48:I80" si="2">+(J48+L48)/2</f>
        <v>478654</v>
      </c>
      <c r="J48" s="8">
        <v>469999</v>
      </c>
      <c r="K48" s="12" t="s">
        <v>586</v>
      </c>
      <c r="L48" s="8">
        <v>487309</v>
      </c>
      <c r="M48" s="12" t="s">
        <v>587</v>
      </c>
      <c r="N48" s="8" t="s">
        <v>479</v>
      </c>
    </row>
    <row r="49" spans="1:14" ht="192" x14ac:dyDescent="0.25">
      <c r="A49" s="6" t="s">
        <v>580</v>
      </c>
      <c r="B49" s="7" t="s">
        <v>581</v>
      </c>
      <c r="C49" s="8" t="s">
        <v>36</v>
      </c>
      <c r="D49" s="9">
        <v>297058.32</v>
      </c>
      <c r="E49" s="7" t="s">
        <v>526</v>
      </c>
      <c r="F49" s="10" t="s">
        <v>527</v>
      </c>
      <c r="G49" s="7">
        <v>300</v>
      </c>
      <c r="H49" s="11" t="s">
        <v>588</v>
      </c>
      <c r="I49" s="7">
        <f t="shared" si="2"/>
        <v>478654</v>
      </c>
      <c r="J49" s="8">
        <v>469999</v>
      </c>
      <c r="K49" s="12" t="s">
        <v>586</v>
      </c>
      <c r="L49" s="8">
        <v>487309</v>
      </c>
      <c r="M49" s="12" t="s">
        <v>587</v>
      </c>
      <c r="N49" s="8" t="s">
        <v>479</v>
      </c>
    </row>
    <row r="50" spans="1:14" ht="192" x14ac:dyDescent="0.25">
      <c r="A50" s="6" t="s">
        <v>580</v>
      </c>
      <c r="B50" s="7" t="s">
        <v>581</v>
      </c>
      <c r="C50" s="8" t="s">
        <v>28</v>
      </c>
      <c r="D50" s="9">
        <v>308940.65999999997</v>
      </c>
      <c r="E50" s="7" t="s">
        <v>526</v>
      </c>
      <c r="F50" s="10" t="s">
        <v>527</v>
      </c>
      <c r="G50" s="7">
        <v>300</v>
      </c>
      <c r="H50" s="11" t="s">
        <v>589</v>
      </c>
      <c r="I50" s="7">
        <f t="shared" si="2"/>
        <v>478654</v>
      </c>
      <c r="J50" s="8">
        <v>469999</v>
      </c>
      <c r="K50" s="12" t="s">
        <v>586</v>
      </c>
      <c r="L50" s="8">
        <v>487309</v>
      </c>
      <c r="M50" s="12" t="s">
        <v>587</v>
      </c>
      <c r="N50" s="8" t="s">
        <v>479</v>
      </c>
    </row>
    <row r="51" spans="1:14" ht="51.75" x14ac:dyDescent="0.25">
      <c r="A51" s="6" t="s">
        <v>580</v>
      </c>
      <c r="B51" s="7" t="s">
        <v>581</v>
      </c>
      <c r="C51" s="8" t="s">
        <v>36</v>
      </c>
      <c r="D51" s="9">
        <v>447579</v>
      </c>
      <c r="E51" s="7" t="s">
        <v>53</v>
      </c>
      <c r="F51" s="10" t="s">
        <v>590</v>
      </c>
      <c r="G51" s="7">
        <v>300</v>
      </c>
      <c r="H51" s="11" t="s">
        <v>591</v>
      </c>
      <c r="I51" s="7">
        <f t="shared" si="2"/>
        <v>365433.5</v>
      </c>
      <c r="J51" s="8">
        <v>400869</v>
      </c>
      <c r="K51" s="12" t="s">
        <v>1195</v>
      </c>
      <c r="L51" s="8">
        <v>329998</v>
      </c>
      <c r="M51" s="12" t="s">
        <v>1196</v>
      </c>
      <c r="N51" s="8" t="s">
        <v>479</v>
      </c>
    </row>
    <row r="52" spans="1:14" ht="26.25" x14ac:dyDescent="0.25">
      <c r="A52" s="6" t="s">
        <v>580</v>
      </c>
      <c r="B52" s="7" t="s">
        <v>581</v>
      </c>
      <c r="C52" s="8" t="s">
        <v>28</v>
      </c>
      <c r="D52" s="9">
        <v>490089.45</v>
      </c>
      <c r="E52" s="7" t="s">
        <v>480</v>
      </c>
      <c r="F52" s="10" t="s">
        <v>527</v>
      </c>
      <c r="G52" s="7">
        <v>20</v>
      </c>
      <c r="H52" s="11" t="s">
        <v>592</v>
      </c>
      <c r="I52" s="7">
        <f t="shared" si="2"/>
        <v>478654</v>
      </c>
      <c r="J52" s="8">
        <v>469999</v>
      </c>
      <c r="K52" s="12" t="s">
        <v>586</v>
      </c>
      <c r="L52" s="8">
        <v>487309</v>
      </c>
      <c r="M52" s="12" t="s">
        <v>587</v>
      </c>
      <c r="N52" s="8" t="s">
        <v>479</v>
      </c>
    </row>
    <row r="53" spans="1:14" ht="26.25" x14ac:dyDescent="0.25">
      <c r="A53" s="6" t="s">
        <v>580</v>
      </c>
      <c r="B53" s="7" t="s">
        <v>581</v>
      </c>
      <c r="C53" s="8" t="s">
        <v>28</v>
      </c>
      <c r="D53" s="9">
        <v>526564</v>
      </c>
      <c r="E53" s="7" t="s">
        <v>53</v>
      </c>
      <c r="F53" s="10" t="s">
        <v>593</v>
      </c>
      <c r="G53" s="7">
        <v>300</v>
      </c>
      <c r="H53" s="11" t="s">
        <v>594</v>
      </c>
      <c r="I53" s="7">
        <f t="shared" si="2"/>
        <v>365433.5</v>
      </c>
      <c r="J53" s="8">
        <v>400869</v>
      </c>
      <c r="K53" s="12" t="s">
        <v>1195</v>
      </c>
      <c r="L53" s="8">
        <v>329998</v>
      </c>
      <c r="M53" s="12" t="s">
        <v>1196</v>
      </c>
      <c r="N53" s="8" t="s">
        <v>479</v>
      </c>
    </row>
    <row r="54" spans="1:14" ht="192" x14ac:dyDescent="0.25">
      <c r="A54" s="6" t="s">
        <v>595</v>
      </c>
      <c r="B54" s="7" t="s">
        <v>596</v>
      </c>
      <c r="C54" s="8" t="s">
        <v>36</v>
      </c>
      <c r="D54" s="9">
        <v>232147.27</v>
      </c>
      <c r="E54" s="7" t="s">
        <v>526</v>
      </c>
      <c r="F54" s="10" t="s">
        <v>527</v>
      </c>
      <c r="G54" s="7">
        <v>100</v>
      </c>
      <c r="H54" s="11" t="s">
        <v>597</v>
      </c>
      <c r="I54" s="7">
        <f t="shared" si="2"/>
        <v>365433.5</v>
      </c>
      <c r="J54" s="8">
        <v>400869</v>
      </c>
      <c r="K54" s="12" t="s">
        <v>1195</v>
      </c>
      <c r="L54" s="8">
        <v>329998</v>
      </c>
      <c r="M54" s="12" t="s">
        <v>1196</v>
      </c>
      <c r="N54" s="8" t="s">
        <v>479</v>
      </c>
    </row>
    <row r="55" spans="1:14" ht="192" x14ac:dyDescent="0.25">
      <c r="A55" s="6" t="s">
        <v>595</v>
      </c>
      <c r="B55" s="7" t="s">
        <v>596</v>
      </c>
      <c r="C55" s="8" t="s">
        <v>28</v>
      </c>
      <c r="D55" s="9">
        <v>241433.16</v>
      </c>
      <c r="E55" s="7" t="s">
        <v>526</v>
      </c>
      <c r="F55" s="10" t="s">
        <v>527</v>
      </c>
      <c r="G55" s="7">
        <v>100</v>
      </c>
      <c r="H55" s="11" t="s">
        <v>598</v>
      </c>
      <c r="I55" s="7">
        <f t="shared" si="2"/>
        <v>365433.5</v>
      </c>
      <c r="J55" s="8">
        <v>400869</v>
      </c>
      <c r="K55" s="12" t="s">
        <v>1195</v>
      </c>
      <c r="L55" s="8">
        <v>329998</v>
      </c>
      <c r="M55" s="12" t="s">
        <v>1196</v>
      </c>
      <c r="N55" s="8" t="s">
        <v>479</v>
      </c>
    </row>
    <row r="56" spans="1:14" ht="51.75" x14ac:dyDescent="0.25">
      <c r="A56" s="6" t="s">
        <v>595</v>
      </c>
      <c r="B56" s="7" t="s">
        <v>596</v>
      </c>
      <c r="C56" s="8" t="s">
        <v>36</v>
      </c>
      <c r="D56" s="9">
        <v>325380</v>
      </c>
      <c r="E56" s="7" t="s">
        <v>53</v>
      </c>
      <c r="F56" s="10" t="s">
        <v>599</v>
      </c>
      <c r="G56" s="7">
        <v>100</v>
      </c>
      <c r="H56" s="11" t="s">
        <v>600</v>
      </c>
      <c r="I56" s="7">
        <f t="shared" si="2"/>
        <v>281994.5</v>
      </c>
      <c r="J56" s="8">
        <v>292999</v>
      </c>
      <c r="K56" s="12" t="s">
        <v>601</v>
      </c>
      <c r="L56" s="8">
        <v>270990</v>
      </c>
      <c r="M56" s="12" t="s">
        <v>602</v>
      </c>
      <c r="N56" s="8" t="s">
        <v>479</v>
      </c>
    </row>
    <row r="57" spans="1:14" ht="26.25" x14ac:dyDescent="0.25">
      <c r="A57" s="6" t="s">
        <v>595</v>
      </c>
      <c r="B57" s="7" t="s">
        <v>596</v>
      </c>
      <c r="C57" s="8" t="s">
        <v>28</v>
      </c>
      <c r="D57" s="9">
        <v>382800</v>
      </c>
      <c r="E57" s="7" t="s">
        <v>53</v>
      </c>
      <c r="F57" s="10" t="s">
        <v>603</v>
      </c>
      <c r="G57" s="7">
        <v>100</v>
      </c>
      <c r="H57" s="11" t="s">
        <v>604</v>
      </c>
      <c r="I57" s="7">
        <f t="shared" si="2"/>
        <v>281994.5</v>
      </c>
      <c r="J57" s="8">
        <v>292999</v>
      </c>
      <c r="K57" s="12" t="s">
        <v>601</v>
      </c>
      <c r="L57" s="8">
        <v>270990</v>
      </c>
      <c r="M57" s="12" t="s">
        <v>602</v>
      </c>
      <c r="N57" s="8" t="s">
        <v>479</v>
      </c>
    </row>
    <row r="58" spans="1:14" ht="26.25" x14ac:dyDescent="0.25">
      <c r="A58" s="6" t="s">
        <v>605</v>
      </c>
      <c r="B58" s="7" t="s">
        <v>606</v>
      </c>
      <c r="C58" s="8" t="s">
        <v>28</v>
      </c>
      <c r="D58" s="9">
        <v>370000</v>
      </c>
      <c r="E58" s="7" t="s">
        <v>607</v>
      </c>
      <c r="F58" s="10" t="s">
        <v>608</v>
      </c>
      <c r="G58" s="7">
        <v>60</v>
      </c>
      <c r="H58" s="11" t="s">
        <v>609</v>
      </c>
      <c r="I58" s="7">
        <f t="shared" si="2"/>
        <v>453494.5</v>
      </c>
      <c r="J58" s="8">
        <v>494989</v>
      </c>
      <c r="K58" s="12" t="s">
        <v>610</v>
      </c>
      <c r="L58" s="8">
        <v>412000</v>
      </c>
      <c r="M58" s="12" t="s">
        <v>1197</v>
      </c>
      <c r="N58" s="8" t="s">
        <v>479</v>
      </c>
    </row>
    <row r="59" spans="1:14" ht="39" x14ac:dyDescent="0.25">
      <c r="A59" s="6" t="s">
        <v>605</v>
      </c>
      <c r="B59" s="7" t="s">
        <v>606</v>
      </c>
      <c r="C59" s="8" t="s">
        <v>36</v>
      </c>
      <c r="D59" s="9">
        <v>463000</v>
      </c>
      <c r="E59" s="7" t="s">
        <v>607</v>
      </c>
      <c r="F59" s="10" t="s">
        <v>608</v>
      </c>
      <c r="G59" s="7">
        <v>60</v>
      </c>
      <c r="H59" s="11" t="s">
        <v>611</v>
      </c>
      <c r="I59" s="7">
        <f t="shared" si="2"/>
        <v>453494.5</v>
      </c>
      <c r="J59" s="8">
        <v>494989</v>
      </c>
      <c r="K59" s="12" t="s">
        <v>610</v>
      </c>
      <c r="L59" s="8">
        <v>412000</v>
      </c>
      <c r="M59" s="12" t="s">
        <v>1197</v>
      </c>
      <c r="N59" s="8" t="s">
        <v>479</v>
      </c>
    </row>
    <row r="60" spans="1:14" ht="90" x14ac:dyDescent="0.25">
      <c r="A60" s="6" t="s">
        <v>605</v>
      </c>
      <c r="B60" s="7" t="s">
        <v>606</v>
      </c>
      <c r="C60" s="8" t="s">
        <v>40</v>
      </c>
      <c r="D60" s="9">
        <v>538141</v>
      </c>
      <c r="E60" s="7" t="s">
        <v>53</v>
      </c>
      <c r="F60" s="10" t="s">
        <v>612</v>
      </c>
      <c r="G60" s="7">
        <v>60</v>
      </c>
      <c r="H60" s="11" t="s">
        <v>613</v>
      </c>
      <c r="I60" s="7">
        <f t="shared" si="2"/>
        <v>506330</v>
      </c>
      <c r="J60" s="8">
        <v>600660</v>
      </c>
      <c r="K60" s="12" t="s">
        <v>614</v>
      </c>
      <c r="L60" s="8">
        <v>412000</v>
      </c>
      <c r="M60" s="12" t="s">
        <v>615</v>
      </c>
      <c r="N60" s="8" t="s">
        <v>479</v>
      </c>
    </row>
    <row r="61" spans="1:14" ht="64.5" x14ac:dyDescent="0.25">
      <c r="A61" s="6" t="s">
        <v>605</v>
      </c>
      <c r="B61" s="7" t="s">
        <v>606</v>
      </c>
      <c r="C61" s="8" t="s">
        <v>36</v>
      </c>
      <c r="D61" s="9">
        <v>618766</v>
      </c>
      <c r="E61" s="7" t="s">
        <v>53</v>
      </c>
      <c r="F61" s="10" t="s">
        <v>616</v>
      </c>
      <c r="G61" s="7">
        <v>60</v>
      </c>
      <c r="H61" s="11" t="s">
        <v>617</v>
      </c>
      <c r="I61" s="7">
        <f t="shared" si="2"/>
        <v>982195</v>
      </c>
      <c r="J61" s="8">
        <v>1115590</v>
      </c>
      <c r="K61" s="12" t="s">
        <v>618</v>
      </c>
      <c r="L61" s="8">
        <v>848800</v>
      </c>
      <c r="M61" s="12" t="s">
        <v>619</v>
      </c>
      <c r="N61" s="8" t="s">
        <v>479</v>
      </c>
    </row>
    <row r="62" spans="1:14" ht="51.75" x14ac:dyDescent="0.25">
      <c r="A62" s="6" t="s">
        <v>605</v>
      </c>
      <c r="B62" s="7" t="s">
        <v>606</v>
      </c>
      <c r="C62" s="8" t="s">
        <v>38</v>
      </c>
      <c r="D62" s="9">
        <v>633107</v>
      </c>
      <c r="E62" s="7" t="s">
        <v>53</v>
      </c>
      <c r="F62" s="10" t="s">
        <v>620</v>
      </c>
      <c r="G62" s="7">
        <v>60</v>
      </c>
      <c r="H62" s="11" t="s">
        <v>621</v>
      </c>
      <c r="I62" s="7">
        <f t="shared" si="2"/>
        <v>506330</v>
      </c>
      <c r="J62" s="8">
        <v>600660</v>
      </c>
      <c r="K62" s="12" t="s">
        <v>614</v>
      </c>
      <c r="L62" s="8">
        <v>412000</v>
      </c>
      <c r="M62" s="12" t="s">
        <v>615</v>
      </c>
      <c r="N62" s="8" t="s">
        <v>479</v>
      </c>
    </row>
    <row r="63" spans="1:14" ht="39" x14ac:dyDescent="0.25">
      <c r="A63" s="6" t="s">
        <v>605</v>
      </c>
      <c r="B63" s="7" t="s">
        <v>606</v>
      </c>
      <c r="C63" s="8" t="s">
        <v>28</v>
      </c>
      <c r="D63" s="9">
        <v>727960</v>
      </c>
      <c r="E63" s="7" t="s">
        <v>53</v>
      </c>
      <c r="F63" s="10" t="s">
        <v>461</v>
      </c>
      <c r="G63" s="7">
        <v>60</v>
      </c>
      <c r="H63" s="11" t="s">
        <v>622</v>
      </c>
      <c r="I63" s="7">
        <f t="shared" si="2"/>
        <v>982195</v>
      </c>
      <c r="J63" s="8">
        <v>1115590</v>
      </c>
      <c r="K63" s="12" t="s">
        <v>618</v>
      </c>
      <c r="L63" s="8">
        <v>848800</v>
      </c>
      <c r="M63" s="12" t="s">
        <v>619</v>
      </c>
      <c r="N63" s="8" t="s">
        <v>479</v>
      </c>
    </row>
    <row r="64" spans="1:14" ht="39" x14ac:dyDescent="0.25">
      <c r="A64" s="6" t="s">
        <v>623</v>
      </c>
      <c r="B64" s="7" t="s">
        <v>624</v>
      </c>
      <c r="C64" s="8" t="s">
        <v>28</v>
      </c>
      <c r="D64" s="9">
        <v>580000</v>
      </c>
      <c r="E64" s="7" t="s">
        <v>451</v>
      </c>
      <c r="F64" s="10" t="s">
        <v>452</v>
      </c>
      <c r="G64" s="7">
        <v>60</v>
      </c>
      <c r="H64" s="11" t="s">
        <v>625</v>
      </c>
      <c r="I64" s="7">
        <f t="shared" si="2"/>
        <v>734206.5</v>
      </c>
      <c r="J64" s="8">
        <v>746000</v>
      </c>
      <c r="K64" s="12" t="s">
        <v>1198</v>
      </c>
      <c r="L64" s="8">
        <v>722413</v>
      </c>
      <c r="M64" s="12" t="s">
        <v>626</v>
      </c>
      <c r="N64" s="8" t="s">
        <v>479</v>
      </c>
    </row>
    <row r="65" spans="1:14" ht="90" x14ac:dyDescent="0.25">
      <c r="A65" s="6" t="s">
        <v>623</v>
      </c>
      <c r="B65" s="7" t="s">
        <v>624</v>
      </c>
      <c r="C65" s="8" t="s">
        <v>40</v>
      </c>
      <c r="D65" s="9">
        <v>639249</v>
      </c>
      <c r="E65" s="7" t="s">
        <v>53</v>
      </c>
      <c r="F65" s="10" t="s">
        <v>627</v>
      </c>
      <c r="G65" s="7">
        <v>60</v>
      </c>
      <c r="H65" s="11" t="s">
        <v>628</v>
      </c>
      <c r="I65" s="7">
        <f t="shared" si="2"/>
        <v>606695</v>
      </c>
      <c r="J65" s="8">
        <v>555000</v>
      </c>
      <c r="K65" s="12" t="s">
        <v>629</v>
      </c>
      <c r="L65" s="8">
        <v>658390</v>
      </c>
      <c r="M65" s="12" t="s">
        <v>630</v>
      </c>
      <c r="N65" s="8" t="s">
        <v>479</v>
      </c>
    </row>
    <row r="66" spans="1:14" ht="51.75" x14ac:dyDescent="0.25">
      <c r="A66" s="6" t="s">
        <v>623</v>
      </c>
      <c r="B66" s="7" t="s">
        <v>624</v>
      </c>
      <c r="C66" s="8" t="s">
        <v>38</v>
      </c>
      <c r="D66" s="9">
        <v>752058</v>
      </c>
      <c r="E66" s="7" t="s">
        <v>53</v>
      </c>
      <c r="F66" s="10" t="s">
        <v>631</v>
      </c>
      <c r="G66" s="7">
        <v>60</v>
      </c>
      <c r="H66" s="11" t="s">
        <v>632</v>
      </c>
      <c r="I66" s="7">
        <f t="shared" si="2"/>
        <v>606695</v>
      </c>
      <c r="J66" s="8">
        <v>555000</v>
      </c>
      <c r="K66" s="12" t="s">
        <v>629</v>
      </c>
      <c r="L66" s="8">
        <v>658390</v>
      </c>
      <c r="M66" s="12" t="s">
        <v>630</v>
      </c>
      <c r="N66" s="8" t="s">
        <v>479</v>
      </c>
    </row>
    <row r="67" spans="1:14" ht="64.5" x14ac:dyDescent="0.25">
      <c r="A67" s="6" t="s">
        <v>623</v>
      </c>
      <c r="B67" s="7" t="s">
        <v>624</v>
      </c>
      <c r="C67" s="8" t="s">
        <v>36</v>
      </c>
      <c r="D67" s="9">
        <v>864023</v>
      </c>
      <c r="E67" s="7" t="s">
        <v>53</v>
      </c>
      <c r="F67" s="10" t="s">
        <v>633</v>
      </c>
      <c r="G67" s="7">
        <v>60</v>
      </c>
      <c r="H67" s="11" t="s">
        <v>634</v>
      </c>
      <c r="I67" s="7">
        <f t="shared" si="2"/>
        <v>1467694.5</v>
      </c>
      <c r="J67" s="8">
        <v>1533999</v>
      </c>
      <c r="K67" s="12" t="s">
        <v>635</v>
      </c>
      <c r="L67" s="8">
        <v>1401390</v>
      </c>
      <c r="M67" s="12" t="s">
        <v>636</v>
      </c>
      <c r="N67" s="8" t="s">
        <v>479</v>
      </c>
    </row>
    <row r="68" spans="1:14" ht="39" x14ac:dyDescent="0.25">
      <c r="A68" s="6" t="s">
        <v>623</v>
      </c>
      <c r="B68" s="7" t="s">
        <v>624</v>
      </c>
      <c r="C68" s="8" t="s">
        <v>28</v>
      </c>
      <c r="D68" s="9">
        <v>1016500</v>
      </c>
      <c r="E68" s="7" t="s">
        <v>53</v>
      </c>
      <c r="F68" s="10" t="s">
        <v>461</v>
      </c>
      <c r="G68" s="7">
        <v>60</v>
      </c>
      <c r="H68" s="11" t="s">
        <v>637</v>
      </c>
      <c r="I68" s="7">
        <f t="shared" si="2"/>
        <v>1467694.5</v>
      </c>
      <c r="J68" s="8">
        <v>1533999</v>
      </c>
      <c r="K68" s="12" t="s">
        <v>635</v>
      </c>
      <c r="L68" s="8">
        <v>1401390</v>
      </c>
      <c r="M68" s="12" t="s">
        <v>636</v>
      </c>
      <c r="N68" s="8" t="s">
        <v>479</v>
      </c>
    </row>
    <row r="69" spans="1:14" ht="268.5" x14ac:dyDescent="0.25">
      <c r="A69" s="6" t="s">
        <v>638</v>
      </c>
      <c r="B69" s="7" t="s">
        <v>639</v>
      </c>
      <c r="C69" s="8" t="s">
        <v>28</v>
      </c>
      <c r="D69" s="9">
        <v>279000</v>
      </c>
      <c r="E69" s="7" t="s">
        <v>451</v>
      </c>
      <c r="F69" s="10" t="s">
        <v>640</v>
      </c>
      <c r="G69" s="7">
        <v>30</v>
      </c>
      <c r="H69" s="11" t="s">
        <v>641</v>
      </c>
      <c r="I69" s="7">
        <f t="shared" si="2"/>
        <v>373449</v>
      </c>
      <c r="J69" s="8">
        <v>371699</v>
      </c>
      <c r="K69" s="12" t="s">
        <v>642</v>
      </c>
      <c r="L69" s="8">
        <v>375199</v>
      </c>
      <c r="M69" s="12" t="s">
        <v>643</v>
      </c>
      <c r="N69" s="8" t="s">
        <v>479</v>
      </c>
    </row>
    <row r="70" spans="1:14" ht="51.75" x14ac:dyDescent="0.25">
      <c r="A70" s="6" t="s">
        <v>638</v>
      </c>
      <c r="B70" s="7" t="s">
        <v>639</v>
      </c>
      <c r="C70" s="8" t="s">
        <v>36</v>
      </c>
      <c r="D70" s="9">
        <v>414464</v>
      </c>
      <c r="E70" s="7" t="s">
        <v>53</v>
      </c>
      <c r="F70" s="10" t="s">
        <v>644</v>
      </c>
      <c r="G70" s="7">
        <v>30</v>
      </c>
      <c r="H70" s="11" t="s">
        <v>645</v>
      </c>
      <c r="I70" s="7">
        <f t="shared" si="2"/>
        <v>373449</v>
      </c>
      <c r="J70" s="8">
        <v>371699</v>
      </c>
      <c r="K70" s="12" t="s">
        <v>642</v>
      </c>
      <c r="L70" s="8">
        <v>375199</v>
      </c>
      <c r="M70" s="12" t="s">
        <v>643</v>
      </c>
      <c r="N70" s="8" t="s">
        <v>479</v>
      </c>
    </row>
    <row r="71" spans="1:14" x14ac:dyDescent="0.25">
      <c r="A71" s="6" t="s">
        <v>638</v>
      </c>
      <c r="B71" s="7" t="s">
        <v>639</v>
      </c>
      <c r="C71" s="8" t="s">
        <v>28</v>
      </c>
      <c r="D71" s="9">
        <v>487600</v>
      </c>
      <c r="E71" s="7" t="s">
        <v>53</v>
      </c>
      <c r="F71" s="10" t="s">
        <v>646</v>
      </c>
      <c r="G71" s="7">
        <v>30</v>
      </c>
      <c r="H71" s="11" t="s">
        <v>647</v>
      </c>
      <c r="I71" s="7">
        <f t="shared" si="2"/>
        <v>373449</v>
      </c>
      <c r="J71" s="8">
        <v>371699</v>
      </c>
      <c r="K71" s="12" t="s">
        <v>642</v>
      </c>
      <c r="L71" s="8">
        <v>375199</v>
      </c>
      <c r="M71" s="12" t="s">
        <v>643</v>
      </c>
      <c r="N71" s="8" t="s">
        <v>479</v>
      </c>
    </row>
    <row r="72" spans="1:14" ht="26.25" x14ac:dyDescent="0.25">
      <c r="A72" s="6" t="s">
        <v>638</v>
      </c>
      <c r="B72" s="7" t="s">
        <v>639</v>
      </c>
      <c r="C72" s="8" t="s">
        <v>28</v>
      </c>
      <c r="D72" s="9">
        <v>498980</v>
      </c>
      <c r="E72" s="7" t="s">
        <v>521</v>
      </c>
      <c r="F72" s="10" t="s">
        <v>522</v>
      </c>
      <c r="G72" s="7">
        <v>30</v>
      </c>
      <c r="H72" s="11" t="s">
        <v>648</v>
      </c>
      <c r="I72" s="7">
        <f t="shared" si="2"/>
        <v>519359.5</v>
      </c>
      <c r="J72" s="8">
        <v>436409</v>
      </c>
      <c r="K72" s="12" t="s">
        <v>649</v>
      </c>
      <c r="L72" s="8">
        <v>602310</v>
      </c>
      <c r="M72" s="12" t="s">
        <v>1199</v>
      </c>
      <c r="N72" s="8" t="s">
        <v>479</v>
      </c>
    </row>
    <row r="73" spans="1:14" ht="128.25" x14ac:dyDescent="0.25">
      <c r="A73" s="6" t="s">
        <v>638</v>
      </c>
      <c r="B73" s="7" t="s">
        <v>639</v>
      </c>
      <c r="C73" s="8" t="s">
        <v>28</v>
      </c>
      <c r="D73" s="9">
        <v>568560</v>
      </c>
      <c r="E73" s="7" t="s">
        <v>650</v>
      </c>
      <c r="F73" s="10" t="s">
        <v>651</v>
      </c>
      <c r="G73" s="7">
        <v>30</v>
      </c>
      <c r="H73" s="11" t="s">
        <v>652</v>
      </c>
      <c r="I73" s="7">
        <f t="shared" si="2"/>
        <v>373449</v>
      </c>
      <c r="J73" s="8">
        <v>371699</v>
      </c>
      <c r="K73" s="12" t="s">
        <v>642</v>
      </c>
      <c r="L73" s="8">
        <v>375199</v>
      </c>
      <c r="M73" s="12" t="s">
        <v>643</v>
      </c>
      <c r="N73" s="8" t="s">
        <v>479</v>
      </c>
    </row>
    <row r="74" spans="1:14" x14ac:dyDescent="0.25">
      <c r="A74" s="6" t="s">
        <v>653</v>
      </c>
      <c r="B74" s="7" t="s">
        <v>654</v>
      </c>
      <c r="C74" s="8" t="s">
        <v>28</v>
      </c>
      <c r="D74" s="9">
        <v>498000</v>
      </c>
      <c r="E74" s="7" t="s">
        <v>607</v>
      </c>
      <c r="F74" s="10" t="s">
        <v>655</v>
      </c>
      <c r="G74" s="7">
        <v>25</v>
      </c>
      <c r="H74" s="11" t="s">
        <v>656</v>
      </c>
      <c r="I74" s="7">
        <f t="shared" si="2"/>
        <v>1108332</v>
      </c>
      <c r="J74" s="8">
        <v>1216665</v>
      </c>
      <c r="K74" s="12" t="s">
        <v>657</v>
      </c>
      <c r="L74" s="8">
        <v>999999</v>
      </c>
      <c r="M74" s="12" t="s">
        <v>1200</v>
      </c>
      <c r="N74" s="8" t="s">
        <v>479</v>
      </c>
    </row>
    <row r="75" spans="1:14" ht="26.25" x14ac:dyDescent="0.25">
      <c r="A75" s="6" t="s">
        <v>653</v>
      </c>
      <c r="B75" s="7" t="s">
        <v>654</v>
      </c>
      <c r="C75" s="8" t="s">
        <v>28</v>
      </c>
      <c r="D75" s="9">
        <v>539500</v>
      </c>
      <c r="E75" s="7" t="s">
        <v>108</v>
      </c>
      <c r="F75" s="10" t="s">
        <v>658</v>
      </c>
      <c r="G75" s="7">
        <v>1</v>
      </c>
      <c r="H75" s="11" t="s">
        <v>659</v>
      </c>
      <c r="I75" s="7">
        <f t="shared" si="2"/>
        <v>776436.5</v>
      </c>
      <c r="J75" s="8">
        <v>649999</v>
      </c>
      <c r="K75" s="12" t="s">
        <v>660</v>
      </c>
      <c r="L75" s="8">
        <v>902874</v>
      </c>
      <c r="M75" s="12" t="s">
        <v>1201</v>
      </c>
      <c r="N75" s="8" t="s">
        <v>479</v>
      </c>
    </row>
    <row r="76" spans="1:14" ht="39" x14ac:dyDescent="0.25">
      <c r="A76" s="6" t="s">
        <v>653</v>
      </c>
      <c r="B76" s="7" t="s">
        <v>654</v>
      </c>
      <c r="C76" s="8" t="s">
        <v>28</v>
      </c>
      <c r="D76" s="9">
        <v>592019.91</v>
      </c>
      <c r="E76" s="7" t="s">
        <v>661</v>
      </c>
      <c r="F76" s="10" t="s">
        <v>662</v>
      </c>
      <c r="G76" s="7">
        <v>25</v>
      </c>
      <c r="H76" s="11" t="s">
        <v>663</v>
      </c>
      <c r="I76" s="7">
        <f t="shared" si="2"/>
        <v>776436.5</v>
      </c>
      <c r="J76" s="8">
        <v>649999</v>
      </c>
      <c r="K76" s="12" t="s">
        <v>660</v>
      </c>
      <c r="L76" s="8">
        <v>902874</v>
      </c>
      <c r="M76" s="12" t="s">
        <v>1201</v>
      </c>
      <c r="N76" s="8" t="s">
        <v>479</v>
      </c>
    </row>
    <row r="77" spans="1:14" ht="51.75" x14ac:dyDescent="0.25">
      <c r="A77" s="6" t="s">
        <v>653</v>
      </c>
      <c r="B77" s="7" t="s">
        <v>654</v>
      </c>
      <c r="C77" s="8" t="s">
        <v>36</v>
      </c>
      <c r="D77" s="9">
        <v>882980</v>
      </c>
      <c r="E77" s="7" t="s">
        <v>53</v>
      </c>
      <c r="F77" s="10" t="s">
        <v>664</v>
      </c>
      <c r="G77" s="7">
        <v>25</v>
      </c>
      <c r="H77" s="11" t="s">
        <v>665</v>
      </c>
      <c r="I77" s="7">
        <f t="shared" si="2"/>
        <v>776436.5</v>
      </c>
      <c r="J77" s="8">
        <v>649999</v>
      </c>
      <c r="K77" s="12" t="s">
        <v>660</v>
      </c>
      <c r="L77" s="8">
        <v>902874</v>
      </c>
      <c r="M77" s="12" t="s">
        <v>1201</v>
      </c>
      <c r="N77" s="8" t="s">
        <v>479</v>
      </c>
    </row>
    <row r="78" spans="1:14" ht="26.25" x14ac:dyDescent="0.25">
      <c r="A78" s="6" t="s">
        <v>653</v>
      </c>
      <c r="B78" s="7" t="s">
        <v>654</v>
      </c>
      <c r="C78" s="8" t="s">
        <v>28</v>
      </c>
      <c r="D78" s="9">
        <v>1039000</v>
      </c>
      <c r="E78" s="7" t="s">
        <v>53</v>
      </c>
      <c r="F78" s="10" t="s">
        <v>666</v>
      </c>
      <c r="G78" s="7">
        <v>25</v>
      </c>
      <c r="H78" s="11" t="s">
        <v>667</v>
      </c>
      <c r="I78" s="7">
        <f t="shared" si="2"/>
        <v>776436.5</v>
      </c>
      <c r="J78" s="8">
        <v>649999</v>
      </c>
      <c r="K78" s="12" t="s">
        <v>660</v>
      </c>
      <c r="L78" s="8">
        <v>902874</v>
      </c>
      <c r="M78" s="12" t="s">
        <v>1201</v>
      </c>
      <c r="N78" s="8" t="s">
        <v>479</v>
      </c>
    </row>
    <row r="79" spans="1:14" ht="39" x14ac:dyDescent="0.25">
      <c r="A79" s="6" t="s">
        <v>653</v>
      </c>
      <c r="B79" s="7" t="s">
        <v>654</v>
      </c>
      <c r="C79" s="8" t="s">
        <v>28</v>
      </c>
      <c r="D79" s="9">
        <v>1128000</v>
      </c>
      <c r="E79" s="7" t="s">
        <v>451</v>
      </c>
      <c r="F79" s="10" t="s">
        <v>668</v>
      </c>
      <c r="G79" s="7">
        <v>25</v>
      </c>
      <c r="H79" s="11" t="s">
        <v>669</v>
      </c>
      <c r="I79" s="7">
        <f t="shared" si="2"/>
        <v>822999</v>
      </c>
      <c r="J79" s="8">
        <v>909999</v>
      </c>
      <c r="K79" s="12" t="s">
        <v>1202</v>
      </c>
      <c r="L79" s="8">
        <v>735999</v>
      </c>
      <c r="M79" s="12" t="s">
        <v>670</v>
      </c>
      <c r="N79" s="8" t="s">
        <v>479</v>
      </c>
    </row>
    <row r="80" spans="1:14" ht="26.25" x14ac:dyDescent="0.25">
      <c r="A80" s="6" t="s">
        <v>653</v>
      </c>
      <c r="B80" s="7" t="s">
        <v>654</v>
      </c>
      <c r="C80" s="8" t="s">
        <v>28</v>
      </c>
      <c r="D80" s="9">
        <v>1254848.5900000001</v>
      </c>
      <c r="E80" s="7" t="s">
        <v>480</v>
      </c>
      <c r="F80" s="10" t="s">
        <v>671</v>
      </c>
      <c r="G80" s="7">
        <v>25</v>
      </c>
      <c r="H80" s="11" t="s">
        <v>672</v>
      </c>
      <c r="I80" s="7">
        <f t="shared" si="2"/>
        <v>1167621</v>
      </c>
      <c r="J80" s="8">
        <v>1347622</v>
      </c>
      <c r="K80" s="12" t="s">
        <v>673</v>
      </c>
      <c r="L80" s="8">
        <v>987620</v>
      </c>
      <c r="M80" s="12" t="s">
        <v>1203</v>
      </c>
      <c r="N80" s="8" t="s">
        <v>479</v>
      </c>
    </row>
    <row r="81" spans="1:14" x14ac:dyDescent="0.25">
      <c r="A81" s="6" t="s">
        <v>674</v>
      </c>
      <c r="B81" s="7" t="s">
        <v>675</v>
      </c>
      <c r="C81" s="8" t="s">
        <v>28</v>
      </c>
      <c r="D81" s="9">
        <v>527000</v>
      </c>
      <c r="E81" s="7" t="s">
        <v>607</v>
      </c>
      <c r="F81" s="10" t="s">
        <v>655</v>
      </c>
      <c r="G81" s="7">
        <v>25</v>
      </c>
      <c r="H81" s="11" t="s">
        <v>676</v>
      </c>
      <c r="I81" s="7">
        <f>+(J81+L81)/2</f>
        <v>889999</v>
      </c>
      <c r="J81" s="8">
        <v>839999</v>
      </c>
      <c r="K81" s="12" t="s">
        <v>677</v>
      </c>
      <c r="L81" s="8">
        <v>939999</v>
      </c>
      <c r="M81" s="12" t="s">
        <v>678</v>
      </c>
      <c r="N81" s="8" t="s">
        <v>479</v>
      </c>
    </row>
    <row r="82" spans="1:14" ht="26.25" x14ac:dyDescent="0.25">
      <c r="A82" s="6" t="s">
        <v>674</v>
      </c>
      <c r="B82" s="7" t="s">
        <v>675</v>
      </c>
      <c r="C82" s="8" t="s">
        <v>38</v>
      </c>
      <c r="D82" s="9">
        <v>565500</v>
      </c>
      <c r="E82" s="7" t="s">
        <v>108</v>
      </c>
      <c r="F82" s="10" t="s">
        <v>167</v>
      </c>
      <c r="G82" s="7">
        <v>1</v>
      </c>
      <c r="H82" s="11" t="s">
        <v>679</v>
      </c>
      <c r="I82" s="7">
        <f t="shared" ref="I82:I89" si="3">+(J82+L82)/2</f>
        <v>1007999</v>
      </c>
      <c r="J82" s="8">
        <v>1115999</v>
      </c>
      <c r="K82" s="12" t="s">
        <v>680</v>
      </c>
      <c r="L82" s="8">
        <v>899999</v>
      </c>
      <c r="M82" s="12" t="s">
        <v>681</v>
      </c>
      <c r="N82" s="8" t="s">
        <v>479</v>
      </c>
    </row>
    <row r="83" spans="1:14" ht="26.25" x14ac:dyDescent="0.25">
      <c r="A83" s="6" t="s">
        <v>674</v>
      </c>
      <c r="B83" s="7" t="s">
        <v>675</v>
      </c>
      <c r="C83" s="8" t="s">
        <v>28</v>
      </c>
      <c r="D83" s="9">
        <v>583800</v>
      </c>
      <c r="E83" s="7" t="s">
        <v>47</v>
      </c>
      <c r="F83" s="10" t="s">
        <v>682</v>
      </c>
      <c r="G83" s="7">
        <v>2</v>
      </c>
      <c r="H83" s="11" t="s">
        <v>683</v>
      </c>
      <c r="I83" s="7">
        <f t="shared" si="3"/>
        <v>1012499</v>
      </c>
      <c r="J83" s="8">
        <v>934999</v>
      </c>
      <c r="K83" s="12" t="s">
        <v>1204</v>
      </c>
      <c r="L83" s="8">
        <v>1089999</v>
      </c>
      <c r="M83" s="12" t="s">
        <v>1205</v>
      </c>
      <c r="N83" s="8" t="s">
        <v>479</v>
      </c>
    </row>
    <row r="84" spans="1:14" ht="26.25" x14ac:dyDescent="0.25">
      <c r="A84" s="6" t="s">
        <v>674</v>
      </c>
      <c r="B84" s="7" t="s">
        <v>675</v>
      </c>
      <c r="C84" s="8" t="s">
        <v>28</v>
      </c>
      <c r="D84" s="9">
        <v>643500</v>
      </c>
      <c r="E84" s="7" t="s">
        <v>108</v>
      </c>
      <c r="F84" s="10" t="s">
        <v>167</v>
      </c>
      <c r="G84" s="7">
        <v>1</v>
      </c>
      <c r="H84" s="11" t="s">
        <v>684</v>
      </c>
      <c r="I84" s="7">
        <f t="shared" si="3"/>
        <v>1007999</v>
      </c>
      <c r="J84" s="8">
        <v>1115999</v>
      </c>
      <c r="K84" s="12" t="s">
        <v>680</v>
      </c>
      <c r="L84" s="8">
        <v>899999</v>
      </c>
      <c r="M84" s="12" t="s">
        <v>681</v>
      </c>
      <c r="N84" s="8" t="s">
        <v>479</v>
      </c>
    </row>
    <row r="85" spans="1:14" ht="26.25" x14ac:dyDescent="0.25">
      <c r="A85" s="6" t="s">
        <v>674</v>
      </c>
      <c r="B85" s="7" t="s">
        <v>675</v>
      </c>
      <c r="C85" s="8" t="s">
        <v>36</v>
      </c>
      <c r="D85" s="9">
        <v>643500</v>
      </c>
      <c r="E85" s="7" t="s">
        <v>108</v>
      </c>
      <c r="F85" s="10" t="s">
        <v>658</v>
      </c>
      <c r="G85" s="7">
        <v>1</v>
      </c>
      <c r="H85" s="11" t="s">
        <v>685</v>
      </c>
      <c r="I85" s="7">
        <f t="shared" si="3"/>
        <v>1174999</v>
      </c>
      <c r="J85" s="8">
        <v>1249999</v>
      </c>
      <c r="K85" s="12" t="s">
        <v>686</v>
      </c>
      <c r="L85" s="8">
        <v>1099999</v>
      </c>
      <c r="M85" s="12" t="s">
        <v>687</v>
      </c>
      <c r="N85" s="8" t="s">
        <v>479</v>
      </c>
    </row>
    <row r="86" spans="1:14" ht="39" x14ac:dyDescent="0.25">
      <c r="A86" s="6" t="s">
        <v>674</v>
      </c>
      <c r="B86" s="7" t="s">
        <v>675</v>
      </c>
      <c r="C86" s="8" t="s">
        <v>28</v>
      </c>
      <c r="D86" s="9">
        <v>749133</v>
      </c>
      <c r="E86" s="7" t="s">
        <v>661</v>
      </c>
      <c r="F86" s="10" t="s">
        <v>662</v>
      </c>
      <c r="G86" s="7">
        <v>25</v>
      </c>
      <c r="H86" s="11" t="s">
        <v>688</v>
      </c>
      <c r="I86" s="7">
        <f t="shared" si="3"/>
        <v>1174999</v>
      </c>
      <c r="J86" s="8">
        <v>1249999</v>
      </c>
      <c r="K86" s="12" t="s">
        <v>686</v>
      </c>
      <c r="L86" s="8">
        <v>1099999</v>
      </c>
      <c r="M86" s="12" t="s">
        <v>687</v>
      </c>
      <c r="N86" s="8" t="s">
        <v>479</v>
      </c>
    </row>
    <row r="87" spans="1:14" ht="51.75" x14ac:dyDescent="0.25">
      <c r="A87" s="6" t="s">
        <v>674</v>
      </c>
      <c r="B87" s="7" t="s">
        <v>675</v>
      </c>
      <c r="C87" s="8" t="s">
        <v>28</v>
      </c>
      <c r="D87" s="9">
        <v>1128000</v>
      </c>
      <c r="E87" s="7" t="s">
        <v>451</v>
      </c>
      <c r="F87" s="10" t="s">
        <v>668</v>
      </c>
      <c r="G87" s="7">
        <v>25</v>
      </c>
      <c r="H87" s="11" t="s">
        <v>689</v>
      </c>
      <c r="I87" s="7">
        <f t="shared" si="3"/>
        <v>1074099</v>
      </c>
      <c r="J87" s="8">
        <v>1099999</v>
      </c>
      <c r="K87" s="12" t="s">
        <v>1206</v>
      </c>
      <c r="L87" s="8">
        <v>1048199</v>
      </c>
      <c r="M87" s="12" t="s">
        <v>690</v>
      </c>
      <c r="N87" s="8" t="s">
        <v>479</v>
      </c>
    </row>
    <row r="88" spans="1:14" ht="64.5" x14ac:dyDescent="0.25">
      <c r="A88" s="6" t="s">
        <v>674</v>
      </c>
      <c r="B88" s="7" t="s">
        <v>675</v>
      </c>
      <c r="C88" s="8" t="s">
        <v>28</v>
      </c>
      <c r="D88" s="9">
        <v>1227400</v>
      </c>
      <c r="E88" s="7" t="s">
        <v>29</v>
      </c>
      <c r="F88" s="10" t="s">
        <v>187</v>
      </c>
      <c r="G88" s="7">
        <v>25</v>
      </c>
      <c r="H88" s="11" t="s">
        <v>691</v>
      </c>
      <c r="I88" s="7">
        <f t="shared" si="3"/>
        <v>1649999</v>
      </c>
      <c r="J88" s="8">
        <v>1499999</v>
      </c>
      <c r="K88" s="12" t="s">
        <v>1207</v>
      </c>
      <c r="L88" s="8">
        <v>1799999</v>
      </c>
      <c r="M88" s="12" t="s">
        <v>692</v>
      </c>
      <c r="N88" s="8" t="s">
        <v>479</v>
      </c>
    </row>
    <row r="89" spans="1:14" ht="39" x14ac:dyDescent="0.25">
      <c r="A89" s="6" t="s">
        <v>674</v>
      </c>
      <c r="B89" s="7" t="s">
        <v>675</v>
      </c>
      <c r="C89" s="8" t="s">
        <v>28</v>
      </c>
      <c r="D89" s="9">
        <v>1323207.6299999999</v>
      </c>
      <c r="E89" s="7" t="s">
        <v>480</v>
      </c>
      <c r="F89" s="10" t="s">
        <v>655</v>
      </c>
      <c r="G89" s="7">
        <v>25</v>
      </c>
      <c r="H89" s="11" t="s">
        <v>693</v>
      </c>
      <c r="I89" s="7">
        <f t="shared" si="3"/>
        <v>889999</v>
      </c>
      <c r="J89" s="8">
        <v>839999</v>
      </c>
      <c r="K89" s="12" t="s">
        <v>677</v>
      </c>
      <c r="L89" s="8">
        <v>939999</v>
      </c>
      <c r="M89" s="12" t="s">
        <v>678</v>
      </c>
      <c r="N89" s="8" t="s">
        <v>479</v>
      </c>
    </row>
    <row r="90" spans="1:14" x14ac:dyDescent="0.25">
      <c r="A90" s="6" t="s">
        <v>694</v>
      </c>
      <c r="B90" s="7" t="s">
        <v>695</v>
      </c>
      <c r="C90" s="8" t="s">
        <v>28</v>
      </c>
      <c r="D90" s="9">
        <v>769000</v>
      </c>
      <c r="E90" s="7" t="s">
        <v>607</v>
      </c>
      <c r="F90" s="10" t="s">
        <v>655</v>
      </c>
      <c r="G90" s="7">
        <v>25</v>
      </c>
      <c r="H90" s="11" t="s">
        <v>696</v>
      </c>
      <c r="I90" s="7">
        <f>+(J90+L90)/2</f>
        <v>1530768</v>
      </c>
      <c r="J90" s="8">
        <v>1599999</v>
      </c>
      <c r="K90" s="12" t="s">
        <v>1208</v>
      </c>
      <c r="L90" s="8">
        <v>1461537</v>
      </c>
      <c r="M90" s="12" t="s">
        <v>698</v>
      </c>
      <c r="N90" s="8" t="s">
        <v>479</v>
      </c>
    </row>
    <row r="91" spans="1:14" ht="26.25" x14ac:dyDescent="0.25">
      <c r="A91" s="6" t="s">
        <v>694</v>
      </c>
      <c r="B91" s="7" t="s">
        <v>695</v>
      </c>
      <c r="C91" s="8" t="s">
        <v>40</v>
      </c>
      <c r="D91" s="9">
        <v>830200</v>
      </c>
      <c r="E91" s="7" t="s">
        <v>108</v>
      </c>
      <c r="F91" s="10" t="s">
        <v>167</v>
      </c>
      <c r="G91" s="7">
        <v>1</v>
      </c>
      <c r="H91" s="11" t="s">
        <v>699</v>
      </c>
      <c r="I91" s="7">
        <f t="shared" ref="I91:I100" si="4">+(J91+L91)/2</f>
        <v>1357999</v>
      </c>
      <c r="J91" s="8">
        <v>1515999</v>
      </c>
      <c r="K91" s="12" t="s">
        <v>700</v>
      </c>
      <c r="L91" s="8">
        <v>1199999</v>
      </c>
      <c r="M91" s="12" t="s">
        <v>701</v>
      </c>
      <c r="N91" s="8" t="s">
        <v>479</v>
      </c>
    </row>
    <row r="92" spans="1:14" ht="26.25" x14ac:dyDescent="0.25">
      <c r="A92" s="6" t="s">
        <v>694</v>
      </c>
      <c r="B92" s="7" t="s">
        <v>695</v>
      </c>
      <c r="C92" s="8" t="s">
        <v>62</v>
      </c>
      <c r="D92" s="9">
        <v>830200</v>
      </c>
      <c r="E92" s="7" t="s">
        <v>108</v>
      </c>
      <c r="F92" s="10" t="s">
        <v>658</v>
      </c>
      <c r="G92" s="7">
        <v>1</v>
      </c>
      <c r="H92" s="11" t="s">
        <v>702</v>
      </c>
      <c r="I92" s="7">
        <f t="shared" si="4"/>
        <v>1682499</v>
      </c>
      <c r="J92" s="8">
        <v>1499999</v>
      </c>
      <c r="K92" s="12" t="s">
        <v>1209</v>
      </c>
      <c r="L92" s="8">
        <v>1864999</v>
      </c>
      <c r="M92" s="12" t="s">
        <v>703</v>
      </c>
      <c r="N92" s="8" t="s">
        <v>479</v>
      </c>
    </row>
    <row r="93" spans="1:14" ht="26.25" x14ac:dyDescent="0.25">
      <c r="A93" s="6" t="s">
        <v>694</v>
      </c>
      <c r="B93" s="7" t="s">
        <v>695</v>
      </c>
      <c r="C93" s="8" t="s">
        <v>28</v>
      </c>
      <c r="D93" s="9">
        <v>940400.41</v>
      </c>
      <c r="E93" s="7" t="s">
        <v>661</v>
      </c>
      <c r="F93" s="10" t="s">
        <v>662</v>
      </c>
      <c r="G93" s="7">
        <v>25</v>
      </c>
      <c r="H93" s="11" t="s">
        <v>704</v>
      </c>
      <c r="I93" s="7">
        <f t="shared" si="4"/>
        <v>1682499</v>
      </c>
      <c r="J93" s="8">
        <v>1499999</v>
      </c>
      <c r="K93" s="12" t="s">
        <v>1209</v>
      </c>
      <c r="L93" s="8">
        <v>1864999</v>
      </c>
      <c r="M93" s="12" t="s">
        <v>703</v>
      </c>
      <c r="N93" s="8" t="s">
        <v>479</v>
      </c>
    </row>
    <row r="94" spans="1:14" ht="26.25" x14ac:dyDescent="0.25">
      <c r="A94" s="6" t="s">
        <v>694</v>
      </c>
      <c r="B94" s="7" t="s">
        <v>695</v>
      </c>
      <c r="C94" s="8" t="s">
        <v>56</v>
      </c>
      <c r="D94" s="9">
        <v>1012500</v>
      </c>
      <c r="E94" s="7" t="s">
        <v>108</v>
      </c>
      <c r="F94" s="10" t="s">
        <v>167</v>
      </c>
      <c r="G94" s="7">
        <v>1</v>
      </c>
      <c r="H94" s="11" t="s">
        <v>705</v>
      </c>
      <c r="I94" s="7">
        <f t="shared" si="4"/>
        <v>1357999</v>
      </c>
      <c r="J94" s="8">
        <v>1515999</v>
      </c>
      <c r="K94" s="12" t="s">
        <v>700</v>
      </c>
      <c r="L94" s="8">
        <v>1199999</v>
      </c>
      <c r="M94" s="12" t="s">
        <v>701</v>
      </c>
      <c r="N94" s="8" t="s">
        <v>479</v>
      </c>
    </row>
    <row r="95" spans="1:14" ht="26.25" x14ac:dyDescent="0.25">
      <c r="A95" s="6" t="s">
        <v>694</v>
      </c>
      <c r="B95" s="7" t="s">
        <v>695</v>
      </c>
      <c r="C95" s="8" t="s">
        <v>28</v>
      </c>
      <c r="D95" s="9">
        <v>1114770</v>
      </c>
      <c r="E95" s="7" t="s">
        <v>108</v>
      </c>
      <c r="F95" s="10" t="s">
        <v>167</v>
      </c>
      <c r="G95" s="7">
        <v>1</v>
      </c>
      <c r="H95" s="11" t="s">
        <v>706</v>
      </c>
      <c r="I95" s="7">
        <f t="shared" si="4"/>
        <v>1357999</v>
      </c>
      <c r="J95" s="8">
        <v>1515999</v>
      </c>
      <c r="K95" s="12" t="s">
        <v>700</v>
      </c>
      <c r="L95" s="8">
        <v>1199999</v>
      </c>
      <c r="M95" s="12" t="s">
        <v>701</v>
      </c>
      <c r="N95" s="8" t="s">
        <v>479</v>
      </c>
    </row>
    <row r="96" spans="1:14" ht="26.25" x14ac:dyDescent="0.25">
      <c r="A96" s="6" t="s">
        <v>694</v>
      </c>
      <c r="B96" s="7" t="s">
        <v>695</v>
      </c>
      <c r="C96" s="8" t="s">
        <v>36</v>
      </c>
      <c r="D96" s="9">
        <v>1114770</v>
      </c>
      <c r="E96" s="7" t="s">
        <v>108</v>
      </c>
      <c r="F96" s="10" t="s">
        <v>658</v>
      </c>
      <c r="G96" s="7">
        <v>1</v>
      </c>
      <c r="H96" s="11" t="s">
        <v>707</v>
      </c>
      <c r="I96" s="7">
        <f t="shared" si="4"/>
        <v>1682499</v>
      </c>
      <c r="J96" s="8">
        <v>1499999</v>
      </c>
      <c r="K96" s="12" t="s">
        <v>1209</v>
      </c>
      <c r="L96" s="8">
        <v>1864999</v>
      </c>
      <c r="M96" s="12" t="s">
        <v>703</v>
      </c>
      <c r="N96" s="8" t="s">
        <v>479</v>
      </c>
    </row>
    <row r="97" spans="1:14" ht="39" x14ac:dyDescent="0.25">
      <c r="A97" s="6" t="s">
        <v>694</v>
      </c>
      <c r="B97" s="7" t="s">
        <v>695</v>
      </c>
      <c r="C97" s="8" t="s">
        <v>28</v>
      </c>
      <c r="D97" s="9">
        <v>1236800</v>
      </c>
      <c r="E97" s="7" t="s">
        <v>451</v>
      </c>
      <c r="F97" s="10" t="s">
        <v>655</v>
      </c>
      <c r="G97" s="7">
        <v>25</v>
      </c>
      <c r="H97" s="11" t="s">
        <v>708</v>
      </c>
      <c r="I97" s="7">
        <f t="shared" si="4"/>
        <v>1530768</v>
      </c>
      <c r="J97" s="8">
        <v>1599999</v>
      </c>
      <c r="K97" s="12" t="s">
        <v>1210</v>
      </c>
      <c r="L97" s="8">
        <v>1461537</v>
      </c>
      <c r="M97" s="12" t="s">
        <v>698</v>
      </c>
      <c r="N97" s="8" t="s">
        <v>479</v>
      </c>
    </row>
    <row r="98" spans="1:14" ht="26.25" x14ac:dyDescent="0.25">
      <c r="A98" s="6" t="s">
        <v>694</v>
      </c>
      <c r="B98" s="7" t="s">
        <v>695</v>
      </c>
      <c r="C98" s="8" t="s">
        <v>38</v>
      </c>
      <c r="D98" s="9">
        <v>1336500</v>
      </c>
      <c r="E98" s="7" t="s">
        <v>108</v>
      </c>
      <c r="F98" s="10" t="s">
        <v>167</v>
      </c>
      <c r="G98" s="7">
        <v>1</v>
      </c>
      <c r="H98" s="11" t="s">
        <v>709</v>
      </c>
      <c r="I98" s="7">
        <f t="shared" si="4"/>
        <v>1357999</v>
      </c>
      <c r="J98" s="8">
        <v>1515999</v>
      </c>
      <c r="K98" s="12" t="s">
        <v>700</v>
      </c>
      <c r="L98" s="8">
        <v>1199999</v>
      </c>
      <c r="M98" s="12" t="s">
        <v>701</v>
      </c>
      <c r="N98" s="8" t="s">
        <v>479</v>
      </c>
    </row>
    <row r="99" spans="1:14" ht="77.25" x14ac:dyDescent="0.25">
      <c r="A99" s="6" t="s">
        <v>694</v>
      </c>
      <c r="B99" s="7" t="s">
        <v>695</v>
      </c>
      <c r="C99" s="8" t="s">
        <v>28</v>
      </c>
      <c r="D99" s="9">
        <v>1386800</v>
      </c>
      <c r="E99" s="7" t="s">
        <v>29</v>
      </c>
      <c r="F99" s="10" t="s">
        <v>187</v>
      </c>
      <c r="G99" s="7">
        <v>25</v>
      </c>
      <c r="H99" s="11" t="s">
        <v>710</v>
      </c>
      <c r="I99" s="7">
        <f t="shared" si="4"/>
        <v>2005999</v>
      </c>
      <c r="J99" s="8">
        <v>2111999</v>
      </c>
      <c r="K99" s="12" t="s">
        <v>1211</v>
      </c>
      <c r="L99" s="8">
        <v>1899999</v>
      </c>
      <c r="M99" s="12" t="s">
        <v>711</v>
      </c>
      <c r="N99" s="8" t="s">
        <v>479</v>
      </c>
    </row>
    <row r="100" spans="1:14" ht="26.25" x14ac:dyDescent="0.25">
      <c r="A100" s="6" t="s">
        <v>694</v>
      </c>
      <c r="B100" s="7" t="s">
        <v>695</v>
      </c>
      <c r="C100" s="8" t="s">
        <v>28</v>
      </c>
      <c r="D100" s="9">
        <v>1639985.63</v>
      </c>
      <c r="E100" s="7" t="s">
        <v>480</v>
      </c>
      <c r="F100" s="10" t="s">
        <v>655</v>
      </c>
      <c r="G100" s="7">
        <v>25</v>
      </c>
      <c r="H100" s="11" t="s">
        <v>712</v>
      </c>
      <c r="I100" s="7">
        <f t="shared" si="4"/>
        <v>1404499</v>
      </c>
      <c r="J100" s="8">
        <v>1359999</v>
      </c>
      <c r="K100" s="12" t="s">
        <v>697</v>
      </c>
      <c r="L100" s="8">
        <v>1448999</v>
      </c>
      <c r="M100" s="12" t="s">
        <v>1212</v>
      </c>
      <c r="N100" s="8" t="s">
        <v>479</v>
      </c>
    </row>
    <row r="101" spans="1:14" ht="64.5" x14ac:dyDescent="0.25">
      <c r="A101" s="6" t="s">
        <v>713</v>
      </c>
      <c r="B101" s="7" t="s">
        <v>714</v>
      </c>
      <c r="C101" s="8" t="s">
        <v>28</v>
      </c>
      <c r="D101" s="9">
        <v>892600</v>
      </c>
      <c r="E101" s="7" t="s">
        <v>29</v>
      </c>
      <c r="F101" s="10" t="s">
        <v>715</v>
      </c>
      <c r="G101" s="7">
        <v>25</v>
      </c>
      <c r="H101" s="11" t="s">
        <v>716</v>
      </c>
      <c r="I101" s="7">
        <f>+(J101+L101)/2</f>
        <v>1034249</v>
      </c>
      <c r="J101" s="8">
        <v>1050299</v>
      </c>
      <c r="K101" s="12" t="s">
        <v>717</v>
      </c>
      <c r="L101" s="8">
        <v>1018199</v>
      </c>
      <c r="M101" s="12" t="s">
        <v>718</v>
      </c>
      <c r="N101" s="8" t="s">
        <v>479</v>
      </c>
    </row>
    <row r="102" spans="1:14" ht="39" x14ac:dyDescent="0.25">
      <c r="A102" s="6" t="s">
        <v>713</v>
      </c>
      <c r="B102" s="7" t="s">
        <v>714</v>
      </c>
      <c r="C102" s="8" t="s">
        <v>36</v>
      </c>
      <c r="D102" s="9">
        <v>973263.11</v>
      </c>
      <c r="E102" s="7" t="s">
        <v>661</v>
      </c>
      <c r="F102" s="10" t="s">
        <v>719</v>
      </c>
      <c r="G102" s="7">
        <v>25</v>
      </c>
      <c r="H102" s="11" t="s">
        <v>720</v>
      </c>
      <c r="I102" s="7">
        <f>+(J102+L102)/2</f>
        <v>1039299</v>
      </c>
      <c r="J102" s="8">
        <v>1064299</v>
      </c>
      <c r="K102" s="12" t="s">
        <v>721</v>
      </c>
      <c r="L102" s="8">
        <v>1014299</v>
      </c>
      <c r="M102" s="12" t="s">
        <v>722</v>
      </c>
      <c r="N102" s="8" t="s">
        <v>479</v>
      </c>
    </row>
    <row r="103" spans="1:14" ht="39" x14ac:dyDescent="0.25">
      <c r="A103" s="6" t="s">
        <v>713</v>
      </c>
      <c r="B103" s="7" t="s">
        <v>714</v>
      </c>
      <c r="C103" s="8" t="s">
        <v>28</v>
      </c>
      <c r="D103" s="9">
        <v>1057906.45</v>
      </c>
      <c r="E103" s="7" t="s">
        <v>661</v>
      </c>
      <c r="F103" s="10" t="s">
        <v>719</v>
      </c>
      <c r="G103" s="7">
        <v>25</v>
      </c>
      <c r="H103" s="11" t="s">
        <v>723</v>
      </c>
      <c r="I103" s="7">
        <f t="shared" ref="I103:I152" si="5">+(J103+L103)/2</f>
        <v>1059324.5</v>
      </c>
      <c r="J103" s="8">
        <v>1199999</v>
      </c>
      <c r="K103" s="12" t="s">
        <v>724</v>
      </c>
      <c r="L103" s="8">
        <v>918650</v>
      </c>
      <c r="M103" s="12" t="s">
        <v>725</v>
      </c>
      <c r="N103" s="8" t="s">
        <v>479</v>
      </c>
    </row>
    <row r="104" spans="1:14" ht="26.25" x14ac:dyDescent="0.25">
      <c r="A104" s="6" t="s">
        <v>713</v>
      </c>
      <c r="B104" s="7" t="s">
        <v>714</v>
      </c>
      <c r="C104" s="8" t="s">
        <v>36</v>
      </c>
      <c r="D104" s="9">
        <v>1199100</v>
      </c>
      <c r="E104" s="7" t="s">
        <v>451</v>
      </c>
      <c r="F104" s="10" t="s">
        <v>726</v>
      </c>
      <c r="G104" s="7">
        <v>25</v>
      </c>
      <c r="H104" s="11" t="s">
        <v>727</v>
      </c>
      <c r="I104" s="7">
        <f t="shared" si="5"/>
        <v>1039299</v>
      </c>
      <c r="J104" s="8">
        <v>1064299</v>
      </c>
      <c r="K104" s="12" t="s">
        <v>721</v>
      </c>
      <c r="L104" s="8">
        <v>1014299</v>
      </c>
      <c r="M104" s="12" t="s">
        <v>722</v>
      </c>
      <c r="N104" s="8" t="s">
        <v>479</v>
      </c>
    </row>
    <row r="105" spans="1:14" ht="64.5" x14ac:dyDescent="0.25">
      <c r="A105" s="6" t="s">
        <v>713</v>
      </c>
      <c r="B105" s="7" t="s">
        <v>714</v>
      </c>
      <c r="C105" s="8" t="s">
        <v>28</v>
      </c>
      <c r="D105" s="9">
        <v>1503798</v>
      </c>
      <c r="E105" s="7" t="s">
        <v>650</v>
      </c>
      <c r="F105" s="10" t="s">
        <v>728</v>
      </c>
      <c r="G105" s="7">
        <v>25</v>
      </c>
      <c r="H105" s="11" t="s">
        <v>729</v>
      </c>
      <c r="I105" s="7">
        <f t="shared" si="5"/>
        <v>1059324.5</v>
      </c>
      <c r="J105" s="8">
        <v>1199999</v>
      </c>
      <c r="K105" s="12" t="s">
        <v>724</v>
      </c>
      <c r="L105" s="8">
        <v>918650</v>
      </c>
      <c r="M105" s="12" t="s">
        <v>725</v>
      </c>
      <c r="N105" s="8" t="s">
        <v>479</v>
      </c>
    </row>
    <row r="106" spans="1:14" ht="90" x14ac:dyDescent="0.25">
      <c r="A106" s="6" t="s">
        <v>713</v>
      </c>
      <c r="B106" s="7" t="s">
        <v>714</v>
      </c>
      <c r="C106" s="8" t="s">
        <v>38</v>
      </c>
      <c r="D106" s="9">
        <v>1895957</v>
      </c>
      <c r="E106" s="7" t="s">
        <v>650</v>
      </c>
      <c r="F106" s="10" t="s">
        <v>730</v>
      </c>
      <c r="G106" s="7">
        <v>25</v>
      </c>
      <c r="H106" s="11" t="s">
        <v>731</v>
      </c>
      <c r="I106" s="7">
        <f t="shared" si="5"/>
        <v>1231384</v>
      </c>
      <c r="J106" s="8">
        <v>1187759</v>
      </c>
      <c r="K106" s="12" t="s">
        <v>732</v>
      </c>
      <c r="L106" s="8">
        <v>1275009</v>
      </c>
      <c r="M106" s="12" t="s">
        <v>733</v>
      </c>
      <c r="N106" s="8" t="s">
        <v>479</v>
      </c>
    </row>
    <row r="107" spans="1:14" ht="102.75" x14ac:dyDescent="0.25">
      <c r="A107" s="6" t="s">
        <v>713</v>
      </c>
      <c r="B107" s="7" t="s">
        <v>714</v>
      </c>
      <c r="C107" s="8" t="s">
        <v>40</v>
      </c>
      <c r="D107" s="9">
        <v>2312959</v>
      </c>
      <c r="E107" s="7" t="s">
        <v>650</v>
      </c>
      <c r="F107" s="10" t="s">
        <v>734</v>
      </c>
      <c r="G107" s="7">
        <v>25</v>
      </c>
      <c r="H107" s="11" t="s">
        <v>735</v>
      </c>
      <c r="I107" s="7">
        <f t="shared" si="5"/>
        <v>1351080</v>
      </c>
      <c r="J107" s="8">
        <v>1525961</v>
      </c>
      <c r="K107" s="12" t="s">
        <v>736</v>
      </c>
      <c r="L107" s="8">
        <v>1176199</v>
      </c>
      <c r="M107" s="12" t="s">
        <v>1213</v>
      </c>
      <c r="N107" s="8" t="s">
        <v>479</v>
      </c>
    </row>
    <row r="108" spans="1:14" ht="64.5" x14ac:dyDescent="0.25">
      <c r="A108" s="6" t="s">
        <v>737</v>
      </c>
      <c r="B108" s="7" t="s">
        <v>738</v>
      </c>
      <c r="C108" s="8" t="s">
        <v>40</v>
      </c>
      <c r="D108" s="9">
        <v>537618</v>
      </c>
      <c r="E108" s="7" t="s">
        <v>53</v>
      </c>
      <c r="F108" s="10" t="s">
        <v>739</v>
      </c>
      <c r="G108" s="7">
        <v>5</v>
      </c>
      <c r="H108" s="11" t="s">
        <v>740</v>
      </c>
      <c r="I108" s="7">
        <f t="shared" si="5"/>
        <v>650025</v>
      </c>
      <c r="J108" s="8">
        <v>545998</v>
      </c>
      <c r="K108" s="12" t="s">
        <v>741</v>
      </c>
      <c r="L108" s="8">
        <v>754052</v>
      </c>
      <c r="M108" s="12" t="s">
        <v>742</v>
      </c>
      <c r="N108" s="8" t="s">
        <v>479</v>
      </c>
    </row>
    <row r="109" spans="1:14" ht="39" x14ac:dyDescent="0.25">
      <c r="A109" s="6" t="s">
        <v>737</v>
      </c>
      <c r="B109" s="7" t="s">
        <v>738</v>
      </c>
      <c r="C109" s="8" t="s">
        <v>38</v>
      </c>
      <c r="D109" s="9">
        <v>632491</v>
      </c>
      <c r="E109" s="7" t="s">
        <v>53</v>
      </c>
      <c r="F109" s="10" t="s">
        <v>743</v>
      </c>
      <c r="G109" s="7">
        <v>5</v>
      </c>
      <c r="H109" s="11" t="s">
        <v>744</v>
      </c>
      <c r="I109" s="7">
        <f t="shared" si="5"/>
        <v>650025</v>
      </c>
      <c r="J109" s="8">
        <v>545998</v>
      </c>
      <c r="K109" s="12" t="s">
        <v>741</v>
      </c>
      <c r="L109" s="8">
        <v>754052</v>
      </c>
      <c r="M109" s="12" t="s">
        <v>742</v>
      </c>
      <c r="N109" s="8" t="s">
        <v>479</v>
      </c>
    </row>
    <row r="110" spans="1:14" ht="141" x14ac:dyDescent="0.25">
      <c r="A110" s="6" t="s">
        <v>737</v>
      </c>
      <c r="B110" s="7" t="s">
        <v>738</v>
      </c>
      <c r="C110" s="8" t="s">
        <v>28</v>
      </c>
      <c r="D110" s="9">
        <v>696000</v>
      </c>
      <c r="E110" s="7" t="s">
        <v>451</v>
      </c>
      <c r="F110" s="10" t="s">
        <v>452</v>
      </c>
      <c r="G110" s="7">
        <v>5</v>
      </c>
      <c r="H110" s="11" t="s">
        <v>745</v>
      </c>
      <c r="I110" s="7">
        <f t="shared" si="5"/>
        <v>1094466</v>
      </c>
      <c r="J110" s="8">
        <v>800932</v>
      </c>
      <c r="K110" s="12" t="s">
        <v>1215</v>
      </c>
      <c r="L110" s="8">
        <v>1388000</v>
      </c>
      <c r="M110" s="12" t="s">
        <v>1214</v>
      </c>
      <c r="N110" s="8" t="s">
        <v>479</v>
      </c>
    </row>
    <row r="111" spans="1:14" ht="204.75" x14ac:dyDescent="0.25">
      <c r="A111" s="6" t="s">
        <v>737</v>
      </c>
      <c r="B111" s="7" t="s">
        <v>738</v>
      </c>
      <c r="C111" s="8" t="s">
        <v>28</v>
      </c>
      <c r="D111" s="9">
        <v>1081200</v>
      </c>
      <c r="E111" s="7" t="s">
        <v>480</v>
      </c>
      <c r="F111" s="10" t="s">
        <v>747</v>
      </c>
      <c r="G111" s="7">
        <v>5</v>
      </c>
      <c r="H111" s="11" t="s">
        <v>748</v>
      </c>
      <c r="I111" s="7">
        <f t="shared" si="5"/>
        <v>1139349</v>
      </c>
      <c r="J111" s="8">
        <v>1246699</v>
      </c>
      <c r="K111" s="12" t="s">
        <v>749</v>
      </c>
      <c r="L111" s="8">
        <v>1031999</v>
      </c>
      <c r="M111" s="12" t="s">
        <v>750</v>
      </c>
      <c r="N111" s="8" t="s">
        <v>479</v>
      </c>
    </row>
    <row r="112" spans="1:14" ht="64.5" x14ac:dyDescent="0.25">
      <c r="A112" s="6" t="s">
        <v>737</v>
      </c>
      <c r="B112" s="7" t="s">
        <v>738</v>
      </c>
      <c r="C112" s="8" t="s">
        <v>36</v>
      </c>
      <c r="D112" s="9">
        <v>1291088</v>
      </c>
      <c r="E112" s="7" t="s">
        <v>53</v>
      </c>
      <c r="F112" s="10" t="s">
        <v>751</v>
      </c>
      <c r="G112" s="7">
        <v>5</v>
      </c>
      <c r="H112" s="11" t="s">
        <v>752</v>
      </c>
      <c r="I112" s="7">
        <f t="shared" si="5"/>
        <v>1300000</v>
      </c>
      <c r="J112" s="8">
        <v>1388000</v>
      </c>
      <c r="K112" s="12" t="s">
        <v>1214</v>
      </c>
      <c r="L112" s="8">
        <v>1212000</v>
      </c>
      <c r="M112" s="12" t="s">
        <v>746</v>
      </c>
      <c r="N112" s="8" t="s">
        <v>479</v>
      </c>
    </row>
    <row r="113" spans="1:14" x14ac:dyDescent="0.25">
      <c r="A113" s="6" t="s">
        <v>737</v>
      </c>
      <c r="B113" s="7" t="s">
        <v>738</v>
      </c>
      <c r="C113" s="8" t="s">
        <v>28</v>
      </c>
      <c r="D113" s="9">
        <v>1518900</v>
      </c>
      <c r="E113" s="7" t="s">
        <v>53</v>
      </c>
      <c r="F113" s="10" t="s">
        <v>461</v>
      </c>
      <c r="G113" s="7">
        <v>5</v>
      </c>
      <c r="H113" s="11" t="s">
        <v>753</v>
      </c>
      <c r="I113" s="7">
        <f t="shared" si="5"/>
        <v>1300000</v>
      </c>
      <c r="J113" s="8">
        <v>1388000</v>
      </c>
      <c r="K113" s="12" t="s">
        <v>1214</v>
      </c>
      <c r="L113" s="8">
        <v>1212000</v>
      </c>
      <c r="M113" s="12" t="s">
        <v>746</v>
      </c>
      <c r="N113" s="8" t="s">
        <v>479</v>
      </c>
    </row>
    <row r="114" spans="1:14" ht="281.25" x14ac:dyDescent="0.25">
      <c r="A114" s="6" t="s">
        <v>754</v>
      </c>
      <c r="B114" s="7" t="s">
        <v>755</v>
      </c>
      <c r="C114" s="8" t="s">
        <v>28</v>
      </c>
      <c r="D114" s="9">
        <v>189000</v>
      </c>
      <c r="E114" s="7" t="s">
        <v>451</v>
      </c>
      <c r="F114" s="10" t="s">
        <v>640</v>
      </c>
      <c r="G114" s="7">
        <v>30</v>
      </c>
      <c r="H114" s="11" t="s">
        <v>756</v>
      </c>
      <c r="I114" s="7">
        <f t="shared" si="5"/>
        <v>279899</v>
      </c>
      <c r="J114" s="8">
        <v>279799</v>
      </c>
      <c r="K114" s="12" t="s">
        <v>757</v>
      </c>
      <c r="L114" s="8">
        <v>279999</v>
      </c>
      <c r="M114" s="12" t="s">
        <v>758</v>
      </c>
      <c r="N114" s="8" t="s">
        <v>479</v>
      </c>
    </row>
    <row r="115" spans="1:14" ht="26.25" x14ac:dyDescent="0.25">
      <c r="A115" s="6" t="s">
        <v>754</v>
      </c>
      <c r="B115" s="7" t="s">
        <v>755</v>
      </c>
      <c r="C115" s="8" t="s">
        <v>28</v>
      </c>
      <c r="D115" s="9">
        <v>286200</v>
      </c>
      <c r="E115" s="7" t="s">
        <v>108</v>
      </c>
      <c r="F115" s="10" t="s">
        <v>759</v>
      </c>
      <c r="G115" s="7">
        <v>1</v>
      </c>
      <c r="H115" s="11" t="s">
        <v>760</v>
      </c>
      <c r="I115" s="7">
        <f t="shared" si="5"/>
        <v>345602.5</v>
      </c>
      <c r="J115" s="8">
        <v>359999</v>
      </c>
      <c r="K115" s="12" t="s">
        <v>761</v>
      </c>
      <c r="L115" s="8">
        <v>331206</v>
      </c>
      <c r="M115" s="12" t="s">
        <v>762</v>
      </c>
      <c r="N115" s="8" t="s">
        <v>479</v>
      </c>
    </row>
    <row r="116" spans="1:14" ht="26.25" x14ac:dyDescent="0.25">
      <c r="A116" s="6" t="s">
        <v>754</v>
      </c>
      <c r="B116" s="7" t="s">
        <v>755</v>
      </c>
      <c r="C116" s="8" t="s">
        <v>28</v>
      </c>
      <c r="D116" s="9">
        <v>412393.09</v>
      </c>
      <c r="E116" s="7" t="s">
        <v>480</v>
      </c>
      <c r="F116" s="10" t="s">
        <v>759</v>
      </c>
      <c r="G116" s="7">
        <v>20</v>
      </c>
      <c r="H116" s="11" t="s">
        <v>763</v>
      </c>
      <c r="I116" s="7">
        <f t="shared" si="5"/>
        <v>345602.5</v>
      </c>
      <c r="J116" s="8">
        <v>359999</v>
      </c>
      <c r="K116" s="12" t="s">
        <v>761</v>
      </c>
      <c r="L116" s="8">
        <v>331206</v>
      </c>
      <c r="M116" s="12" t="s">
        <v>762</v>
      </c>
      <c r="N116" s="8" t="s">
        <v>479</v>
      </c>
    </row>
    <row r="117" spans="1:14" ht="51.75" x14ac:dyDescent="0.25">
      <c r="A117" s="6" t="s">
        <v>754</v>
      </c>
      <c r="B117" s="7" t="s">
        <v>755</v>
      </c>
      <c r="C117" s="8" t="s">
        <v>36</v>
      </c>
      <c r="D117" s="9">
        <v>425272</v>
      </c>
      <c r="E117" s="7" t="s">
        <v>53</v>
      </c>
      <c r="F117" s="10" t="s">
        <v>764</v>
      </c>
      <c r="G117" s="7">
        <v>30</v>
      </c>
      <c r="H117" s="11" t="s">
        <v>765</v>
      </c>
      <c r="I117" s="7">
        <f t="shared" si="5"/>
        <v>279899</v>
      </c>
      <c r="J117" s="8">
        <v>279799</v>
      </c>
      <c r="K117" s="12" t="s">
        <v>757</v>
      </c>
      <c r="L117" s="8">
        <v>279999</v>
      </c>
      <c r="M117" s="12" t="s">
        <v>758</v>
      </c>
      <c r="N117" s="8" t="s">
        <v>479</v>
      </c>
    </row>
    <row r="118" spans="1:14" x14ac:dyDescent="0.25">
      <c r="A118" s="6" t="s">
        <v>754</v>
      </c>
      <c r="B118" s="7" t="s">
        <v>755</v>
      </c>
      <c r="C118" s="8" t="s">
        <v>28</v>
      </c>
      <c r="D118" s="9">
        <v>500320</v>
      </c>
      <c r="E118" s="7" t="s">
        <v>53</v>
      </c>
      <c r="F118" s="10" t="s">
        <v>766</v>
      </c>
      <c r="G118" s="7">
        <v>30</v>
      </c>
      <c r="H118" s="11" t="s">
        <v>767</v>
      </c>
      <c r="I118" s="7">
        <f t="shared" si="5"/>
        <v>279899</v>
      </c>
      <c r="J118" s="8">
        <v>279799</v>
      </c>
      <c r="K118" s="12" t="s">
        <v>757</v>
      </c>
      <c r="L118" s="8">
        <v>279999</v>
      </c>
      <c r="M118" s="12" t="s">
        <v>758</v>
      </c>
      <c r="N118" s="8" t="s">
        <v>479</v>
      </c>
    </row>
    <row r="119" spans="1:14" ht="128.25" x14ac:dyDescent="0.25">
      <c r="A119" s="6" t="s">
        <v>768</v>
      </c>
      <c r="B119" s="7" t="s">
        <v>769</v>
      </c>
      <c r="C119" s="8" t="s">
        <v>28</v>
      </c>
      <c r="D119" s="9">
        <v>3356800</v>
      </c>
      <c r="E119" s="7" t="s">
        <v>770</v>
      </c>
      <c r="F119" s="10" t="s">
        <v>771</v>
      </c>
      <c r="G119" s="7">
        <v>30</v>
      </c>
      <c r="H119" s="11" t="s">
        <v>772</v>
      </c>
      <c r="I119" s="7">
        <f t="shared" si="5"/>
        <v>4170969</v>
      </c>
      <c r="J119" s="8">
        <v>4105099</v>
      </c>
      <c r="K119" s="12" t="s">
        <v>773</v>
      </c>
      <c r="L119" s="8">
        <v>4236839</v>
      </c>
      <c r="M119" s="12" t="s">
        <v>1216</v>
      </c>
      <c r="N119" s="8" t="s">
        <v>479</v>
      </c>
    </row>
    <row r="120" spans="1:14" ht="26.25" x14ac:dyDescent="0.25">
      <c r="A120" s="6" t="s">
        <v>768</v>
      </c>
      <c r="B120" s="7" t="s">
        <v>769</v>
      </c>
      <c r="C120" s="8" t="s">
        <v>28</v>
      </c>
      <c r="D120" s="9">
        <v>3398000</v>
      </c>
      <c r="E120" s="7" t="s">
        <v>108</v>
      </c>
      <c r="F120" s="10" t="s">
        <v>774</v>
      </c>
      <c r="G120" s="7">
        <v>1</v>
      </c>
      <c r="H120" s="11" t="s">
        <v>775</v>
      </c>
      <c r="I120" s="7">
        <f t="shared" si="5"/>
        <v>4170969</v>
      </c>
      <c r="J120" s="8">
        <v>4105099</v>
      </c>
      <c r="K120" s="12" t="s">
        <v>773</v>
      </c>
      <c r="L120" s="8">
        <v>4236839</v>
      </c>
      <c r="M120" s="12" t="s">
        <v>1216</v>
      </c>
      <c r="N120" s="8" t="s">
        <v>479</v>
      </c>
    </row>
    <row r="121" spans="1:14" ht="64.5" x14ac:dyDescent="0.25">
      <c r="A121" s="6" t="s">
        <v>768</v>
      </c>
      <c r="B121" s="7" t="s">
        <v>769</v>
      </c>
      <c r="C121" s="8" t="s">
        <v>36</v>
      </c>
      <c r="D121" s="9">
        <v>3555319</v>
      </c>
      <c r="E121" s="7" t="s">
        <v>53</v>
      </c>
      <c r="F121" s="10" t="s">
        <v>776</v>
      </c>
      <c r="G121" s="7">
        <v>30</v>
      </c>
      <c r="H121" s="11" t="s">
        <v>777</v>
      </c>
      <c r="I121" s="7">
        <f t="shared" si="5"/>
        <v>4170969</v>
      </c>
      <c r="J121" s="8">
        <v>4105099</v>
      </c>
      <c r="K121" s="12" t="s">
        <v>773</v>
      </c>
      <c r="L121" s="8">
        <v>4236839</v>
      </c>
      <c r="M121" s="12" t="s">
        <v>1216</v>
      </c>
      <c r="N121" s="8" t="s">
        <v>479</v>
      </c>
    </row>
    <row r="122" spans="1:14" ht="39" x14ac:dyDescent="0.25">
      <c r="A122" s="6" t="s">
        <v>768</v>
      </c>
      <c r="B122" s="7" t="s">
        <v>769</v>
      </c>
      <c r="C122" s="8" t="s">
        <v>28</v>
      </c>
      <c r="D122" s="9">
        <v>3960000</v>
      </c>
      <c r="E122" s="7" t="s">
        <v>451</v>
      </c>
      <c r="F122" s="10" t="s">
        <v>778</v>
      </c>
      <c r="G122" s="7">
        <v>30</v>
      </c>
      <c r="H122" s="11" t="s">
        <v>779</v>
      </c>
      <c r="I122" s="7">
        <f t="shared" si="5"/>
        <v>4170969</v>
      </c>
      <c r="J122" s="8">
        <v>4105099</v>
      </c>
      <c r="K122" s="12" t="s">
        <v>773</v>
      </c>
      <c r="L122" s="8">
        <v>4236839</v>
      </c>
      <c r="M122" s="12" t="s">
        <v>1216</v>
      </c>
      <c r="N122" s="8" t="s">
        <v>479</v>
      </c>
    </row>
    <row r="123" spans="1:14" x14ac:dyDescent="0.25">
      <c r="A123" s="6" t="s">
        <v>768</v>
      </c>
      <c r="B123" s="7" t="s">
        <v>769</v>
      </c>
      <c r="C123" s="8" t="s">
        <v>28</v>
      </c>
      <c r="D123" s="9">
        <v>4182800</v>
      </c>
      <c r="E123" s="7" t="s">
        <v>53</v>
      </c>
      <c r="F123" s="10" t="s">
        <v>780</v>
      </c>
      <c r="G123" s="7">
        <v>30</v>
      </c>
      <c r="H123" s="11" t="s">
        <v>781</v>
      </c>
      <c r="I123" s="7">
        <f t="shared" si="5"/>
        <v>4170969</v>
      </c>
      <c r="J123" s="8">
        <v>4105099</v>
      </c>
      <c r="K123" s="12" t="s">
        <v>773</v>
      </c>
      <c r="L123" s="8">
        <v>4236839</v>
      </c>
      <c r="M123" s="12" t="s">
        <v>1216</v>
      </c>
      <c r="N123" s="8" t="s">
        <v>479</v>
      </c>
    </row>
    <row r="124" spans="1:14" ht="39" x14ac:dyDescent="0.25">
      <c r="A124" s="6" t="s">
        <v>768</v>
      </c>
      <c r="B124" s="7" t="s">
        <v>769</v>
      </c>
      <c r="C124" s="8" t="s">
        <v>28</v>
      </c>
      <c r="D124" s="9">
        <v>4857402.8099999996</v>
      </c>
      <c r="E124" s="7" t="s">
        <v>480</v>
      </c>
      <c r="F124" s="10" t="s">
        <v>782</v>
      </c>
      <c r="G124" s="7">
        <v>10</v>
      </c>
      <c r="H124" s="11" t="s">
        <v>783</v>
      </c>
      <c r="I124" s="7">
        <f t="shared" si="5"/>
        <v>4170969</v>
      </c>
      <c r="J124" s="8">
        <v>4105099</v>
      </c>
      <c r="K124" s="12" t="s">
        <v>773</v>
      </c>
      <c r="L124" s="8">
        <v>4236839</v>
      </c>
      <c r="M124" s="12" t="s">
        <v>1216</v>
      </c>
      <c r="N124" s="8" t="s">
        <v>479</v>
      </c>
    </row>
    <row r="125" spans="1:14" ht="26.25" x14ac:dyDescent="0.25">
      <c r="A125" s="6" t="s">
        <v>784</v>
      </c>
      <c r="B125" s="7" t="s">
        <v>785</v>
      </c>
      <c r="C125" s="8" t="s">
        <v>28</v>
      </c>
      <c r="D125" s="9">
        <v>258890</v>
      </c>
      <c r="E125" s="7" t="s">
        <v>108</v>
      </c>
      <c r="F125" s="10" t="s">
        <v>759</v>
      </c>
      <c r="G125" s="7">
        <v>1</v>
      </c>
      <c r="H125" s="11" t="s">
        <v>786</v>
      </c>
      <c r="I125" s="7">
        <f t="shared" si="5"/>
        <v>322244.5</v>
      </c>
      <c r="J125" s="8">
        <v>284499</v>
      </c>
      <c r="K125" s="12" t="s">
        <v>1217</v>
      </c>
      <c r="L125" s="8">
        <v>359990</v>
      </c>
      <c r="M125" s="12" t="s">
        <v>787</v>
      </c>
      <c r="N125" s="8" t="s">
        <v>479</v>
      </c>
    </row>
    <row r="126" spans="1:14" ht="128.25" x14ac:dyDescent="0.25">
      <c r="A126" s="6" t="s">
        <v>784</v>
      </c>
      <c r="B126" s="7" t="s">
        <v>785</v>
      </c>
      <c r="C126" s="8" t="s">
        <v>28</v>
      </c>
      <c r="D126" s="9">
        <v>270000</v>
      </c>
      <c r="E126" s="7" t="s">
        <v>451</v>
      </c>
      <c r="F126" s="10" t="s">
        <v>527</v>
      </c>
      <c r="G126" s="7">
        <v>60</v>
      </c>
      <c r="H126" s="11" t="s">
        <v>788</v>
      </c>
      <c r="I126" s="7">
        <f t="shared" si="5"/>
        <v>311460.5</v>
      </c>
      <c r="J126" s="8">
        <v>355921</v>
      </c>
      <c r="K126" s="12" t="s">
        <v>1218</v>
      </c>
      <c r="L126" s="8">
        <v>267000</v>
      </c>
      <c r="M126" s="12" t="s">
        <v>789</v>
      </c>
      <c r="N126" s="8" t="s">
        <v>479</v>
      </c>
    </row>
    <row r="127" spans="1:14" ht="294" x14ac:dyDescent="0.25">
      <c r="A127" s="6" t="s">
        <v>784</v>
      </c>
      <c r="B127" s="7" t="s">
        <v>785</v>
      </c>
      <c r="C127" s="8" t="s">
        <v>28</v>
      </c>
      <c r="D127" s="9">
        <v>343389</v>
      </c>
      <c r="E127" s="7" t="s">
        <v>521</v>
      </c>
      <c r="F127" s="10" t="s">
        <v>790</v>
      </c>
      <c r="G127" s="7">
        <v>60</v>
      </c>
      <c r="H127" s="11" t="s">
        <v>791</v>
      </c>
      <c r="I127" s="7">
        <f t="shared" si="5"/>
        <v>331610</v>
      </c>
      <c r="J127" s="8">
        <v>228373</v>
      </c>
      <c r="K127" s="12" t="s">
        <v>792</v>
      </c>
      <c r="L127" s="8">
        <v>434847</v>
      </c>
      <c r="M127" s="12" t="s">
        <v>793</v>
      </c>
      <c r="N127" s="8" t="s">
        <v>479</v>
      </c>
    </row>
    <row r="128" spans="1:14" ht="51.75" x14ac:dyDescent="0.25">
      <c r="A128" s="6" t="s">
        <v>784</v>
      </c>
      <c r="B128" s="7" t="s">
        <v>785</v>
      </c>
      <c r="C128" s="8" t="s">
        <v>36</v>
      </c>
      <c r="D128" s="9">
        <v>468520</v>
      </c>
      <c r="E128" s="7" t="s">
        <v>53</v>
      </c>
      <c r="F128" s="10" t="s">
        <v>794</v>
      </c>
      <c r="G128" s="7">
        <v>60</v>
      </c>
      <c r="H128" s="11" t="s">
        <v>795</v>
      </c>
      <c r="I128" s="7">
        <f t="shared" si="5"/>
        <v>249249</v>
      </c>
      <c r="J128" s="8">
        <v>249999</v>
      </c>
      <c r="K128" s="12" t="s">
        <v>796</v>
      </c>
      <c r="L128" s="8">
        <v>248499</v>
      </c>
      <c r="M128" s="12" t="s">
        <v>797</v>
      </c>
      <c r="N128" s="8" t="s">
        <v>479</v>
      </c>
    </row>
    <row r="129" spans="1:14" x14ac:dyDescent="0.25">
      <c r="A129" s="6" t="s">
        <v>784</v>
      </c>
      <c r="B129" s="7" t="s">
        <v>785</v>
      </c>
      <c r="C129" s="8" t="s">
        <v>28</v>
      </c>
      <c r="D129" s="9">
        <v>551200</v>
      </c>
      <c r="E129" s="7" t="s">
        <v>53</v>
      </c>
      <c r="F129" s="10" t="s">
        <v>798</v>
      </c>
      <c r="G129" s="7">
        <v>60</v>
      </c>
      <c r="H129" s="11" t="s">
        <v>799</v>
      </c>
      <c r="I129" s="7">
        <f t="shared" si="5"/>
        <v>249249</v>
      </c>
      <c r="J129" s="8">
        <v>249999</v>
      </c>
      <c r="K129" s="12" t="s">
        <v>796</v>
      </c>
      <c r="L129" s="8">
        <v>248499</v>
      </c>
      <c r="M129" s="12" t="s">
        <v>797</v>
      </c>
      <c r="N129" s="8" t="s">
        <v>479</v>
      </c>
    </row>
    <row r="130" spans="1:14" ht="281.25" x14ac:dyDescent="0.25">
      <c r="A130" s="6" t="s">
        <v>800</v>
      </c>
      <c r="B130" s="7" t="s">
        <v>801</v>
      </c>
      <c r="C130" s="8" t="s">
        <v>28</v>
      </c>
      <c r="D130" s="9">
        <v>210200</v>
      </c>
      <c r="E130" s="7" t="s">
        <v>451</v>
      </c>
      <c r="F130" s="10" t="s">
        <v>640</v>
      </c>
      <c r="G130" s="7">
        <v>90</v>
      </c>
      <c r="H130" s="11" t="s">
        <v>802</v>
      </c>
      <c r="I130" s="7">
        <f t="shared" si="5"/>
        <v>310499</v>
      </c>
      <c r="J130" s="8">
        <v>315999</v>
      </c>
      <c r="K130" s="12" t="s">
        <v>803</v>
      </c>
      <c r="L130" s="8">
        <v>304999</v>
      </c>
      <c r="M130" s="12" t="s">
        <v>804</v>
      </c>
      <c r="N130" s="8" t="s">
        <v>479</v>
      </c>
    </row>
    <row r="131" spans="1:14" ht="26.25" x14ac:dyDescent="0.25">
      <c r="A131" s="6" t="s">
        <v>800</v>
      </c>
      <c r="B131" s="7" t="s">
        <v>801</v>
      </c>
      <c r="C131" s="8" t="s">
        <v>28</v>
      </c>
      <c r="D131" s="9">
        <v>334190</v>
      </c>
      <c r="E131" s="7" t="s">
        <v>108</v>
      </c>
      <c r="F131" s="10" t="s">
        <v>759</v>
      </c>
      <c r="G131" s="7">
        <v>1</v>
      </c>
      <c r="H131" s="11" t="s">
        <v>805</v>
      </c>
      <c r="I131" s="7">
        <f t="shared" si="5"/>
        <v>414914</v>
      </c>
      <c r="J131" s="8">
        <v>424829</v>
      </c>
      <c r="K131" s="12" t="s">
        <v>806</v>
      </c>
      <c r="L131" s="8">
        <v>404999</v>
      </c>
      <c r="M131" s="12" t="s">
        <v>807</v>
      </c>
      <c r="N131" s="8" t="s">
        <v>479</v>
      </c>
    </row>
    <row r="132" spans="1:14" ht="306.75" x14ac:dyDescent="0.25">
      <c r="A132" s="6" t="s">
        <v>800</v>
      </c>
      <c r="B132" s="7" t="s">
        <v>801</v>
      </c>
      <c r="C132" s="8" t="s">
        <v>28</v>
      </c>
      <c r="D132" s="9">
        <v>413182</v>
      </c>
      <c r="E132" s="7" t="s">
        <v>521</v>
      </c>
      <c r="F132" s="10" t="s">
        <v>790</v>
      </c>
      <c r="G132" s="7">
        <v>90</v>
      </c>
      <c r="H132" s="11" t="s">
        <v>808</v>
      </c>
      <c r="I132" s="7">
        <f t="shared" si="5"/>
        <v>520500</v>
      </c>
      <c r="J132" s="8">
        <v>550000</v>
      </c>
      <c r="K132" s="12" t="s">
        <v>809</v>
      </c>
      <c r="L132" s="8">
        <v>491000</v>
      </c>
      <c r="M132" s="12" t="s">
        <v>810</v>
      </c>
      <c r="N132" s="8" t="s">
        <v>479</v>
      </c>
    </row>
    <row r="133" spans="1:14" ht="26.25" x14ac:dyDescent="0.25">
      <c r="A133" s="6" t="s">
        <v>800</v>
      </c>
      <c r="B133" s="7" t="s">
        <v>801</v>
      </c>
      <c r="C133" s="8" t="s">
        <v>28</v>
      </c>
      <c r="D133" s="9">
        <v>481526.93</v>
      </c>
      <c r="E133" s="7" t="s">
        <v>480</v>
      </c>
      <c r="F133" s="10" t="s">
        <v>759</v>
      </c>
      <c r="G133" s="7">
        <v>20</v>
      </c>
      <c r="H133" s="11" t="s">
        <v>811</v>
      </c>
      <c r="I133" s="7">
        <f t="shared" si="5"/>
        <v>458249</v>
      </c>
      <c r="J133" s="8">
        <v>416499</v>
      </c>
      <c r="K133" s="12" t="s">
        <v>806</v>
      </c>
      <c r="L133" s="8">
        <v>499999</v>
      </c>
      <c r="M133" s="12" t="s">
        <v>807</v>
      </c>
      <c r="N133" s="8" t="s">
        <v>479</v>
      </c>
    </row>
    <row r="134" spans="1:14" ht="64.5" x14ac:dyDescent="0.25">
      <c r="A134" s="6" t="s">
        <v>800</v>
      </c>
      <c r="B134" s="7" t="s">
        <v>801</v>
      </c>
      <c r="C134" s="8" t="s">
        <v>36</v>
      </c>
      <c r="D134" s="9">
        <v>631040</v>
      </c>
      <c r="E134" s="7" t="s">
        <v>53</v>
      </c>
      <c r="F134" s="10" t="s">
        <v>764</v>
      </c>
      <c r="G134" s="7">
        <v>90</v>
      </c>
      <c r="H134" s="11" t="s">
        <v>812</v>
      </c>
      <c r="I134" s="7">
        <f t="shared" si="5"/>
        <v>414914</v>
      </c>
      <c r="J134" s="8">
        <v>424829</v>
      </c>
      <c r="K134" s="12" t="s">
        <v>806</v>
      </c>
      <c r="L134" s="8">
        <v>404999</v>
      </c>
      <c r="M134" s="12" t="s">
        <v>807</v>
      </c>
      <c r="N134" s="8" t="s">
        <v>479</v>
      </c>
    </row>
    <row r="135" spans="1:14" x14ac:dyDescent="0.25">
      <c r="A135" s="6" t="s">
        <v>800</v>
      </c>
      <c r="B135" s="7" t="s">
        <v>801</v>
      </c>
      <c r="C135" s="8" t="s">
        <v>28</v>
      </c>
      <c r="D135" s="9">
        <v>742400</v>
      </c>
      <c r="E135" s="7" t="s">
        <v>53</v>
      </c>
      <c r="F135" s="10" t="s">
        <v>766</v>
      </c>
      <c r="G135" s="7">
        <v>90</v>
      </c>
      <c r="H135" s="11" t="s">
        <v>813</v>
      </c>
      <c r="I135" s="7">
        <f t="shared" si="5"/>
        <v>310499</v>
      </c>
      <c r="J135" s="8">
        <v>315999</v>
      </c>
      <c r="K135" s="12" t="s">
        <v>803</v>
      </c>
      <c r="L135" s="8">
        <v>304999</v>
      </c>
      <c r="M135" s="12" t="s">
        <v>804</v>
      </c>
      <c r="N135" s="8" t="s">
        <v>479</v>
      </c>
    </row>
    <row r="136" spans="1:14" ht="102.75" x14ac:dyDescent="0.25">
      <c r="A136" s="6" t="s">
        <v>814</v>
      </c>
      <c r="B136" s="7" t="s">
        <v>815</v>
      </c>
      <c r="C136" s="8" t="s">
        <v>28</v>
      </c>
      <c r="D136" s="9">
        <v>35150</v>
      </c>
      <c r="E136" s="7" t="s">
        <v>108</v>
      </c>
      <c r="F136" s="10" t="s">
        <v>816</v>
      </c>
      <c r="G136" s="7">
        <v>2</v>
      </c>
      <c r="H136" s="11" t="s">
        <v>817</v>
      </c>
      <c r="I136" s="7">
        <f t="shared" si="5"/>
        <v>65249</v>
      </c>
      <c r="J136" s="8">
        <v>62999</v>
      </c>
      <c r="K136" s="12" t="s">
        <v>818</v>
      </c>
      <c r="L136" s="8">
        <v>67499</v>
      </c>
      <c r="M136" s="12" t="s">
        <v>819</v>
      </c>
      <c r="N136" s="8" t="s">
        <v>479</v>
      </c>
    </row>
    <row r="137" spans="1:14" ht="102.75" x14ac:dyDescent="0.25">
      <c r="A137" s="6" t="s">
        <v>814</v>
      </c>
      <c r="B137" s="7" t="s">
        <v>815</v>
      </c>
      <c r="C137" s="8" t="s">
        <v>36</v>
      </c>
      <c r="D137" s="9">
        <v>35150</v>
      </c>
      <c r="E137" s="7" t="s">
        <v>108</v>
      </c>
      <c r="F137" s="10" t="s">
        <v>816</v>
      </c>
      <c r="G137" s="7">
        <v>2</v>
      </c>
      <c r="H137" s="11" t="s">
        <v>820</v>
      </c>
      <c r="I137" s="7">
        <f t="shared" si="5"/>
        <v>65249</v>
      </c>
      <c r="J137" s="8">
        <v>62999</v>
      </c>
      <c r="K137" s="12" t="s">
        <v>818</v>
      </c>
      <c r="L137" s="8">
        <v>67499</v>
      </c>
      <c r="M137" s="12" t="s">
        <v>819</v>
      </c>
      <c r="N137" s="8" t="s">
        <v>479</v>
      </c>
    </row>
    <row r="138" spans="1:14" ht="51.75" x14ac:dyDescent="0.25">
      <c r="A138" s="6" t="s">
        <v>814</v>
      </c>
      <c r="B138" s="7" t="s">
        <v>815</v>
      </c>
      <c r="C138" s="8" t="s">
        <v>36</v>
      </c>
      <c r="D138" s="9">
        <v>90100</v>
      </c>
      <c r="E138" s="7" t="s">
        <v>53</v>
      </c>
      <c r="F138" s="10" t="s">
        <v>821</v>
      </c>
      <c r="G138" s="7">
        <v>100</v>
      </c>
      <c r="H138" s="11" t="s">
        <v>822</v>
      </c>
      <c r="I138" s="7">
        <f t="shared" si="5"/>
        <v>123298.5</v>
      </c>
      <c r="J138" s="8">
        <v>116999</v>
      </c>
      <c r="K138" s="12" t="s">
        <v>823</v>
      </c>
      <c r="L138" s="8">
        <v>129598</v>
      </c>
      <c r="M138" s="12" t="s">
        <v>824</v>
      </c>
      <c r="N138" s="8" t="s">
        <v>479</v>
      </c>
    </row>
    <row r="139" spans="1:14" ht="51.75" x14ac:dyDescent="0.25">
      <c r="A139" s="6" t="s">
        <v>814</v>
      </c>
      <c r="B139" s="7" t="s">
        <v>815</v>
      </c>
      <c r="C139" s="8" t="s">
        <v>28</v>
      </c>
      <c r="D139" s="9">
        <v>99000</v>
      </c>
      <c r="E139" s="7" t="s">
        <v>451</v>
      </c>
      <c r="F139" s="10" t="s">
        <v>469</v>
      </c>
      <c r="G139" s="7">
        <v>100</v>
      </c>
      <c r="H139" s="11" t="s">
        <v>825</v>
      </c>
      <c r="I139" s="7">
        <f t="shared" si="5"/>
        <v>86699</v>
      </c>
      <c r="J139" s="8">
        <v>88899</v>
      </c>
      <c r="K139" s="12" t="s">
        <v>826</v>
      </c>
      <c r="L139" s="8">
        <v>84499</v>
      </c>
      <c r="M139" s="12" t="s">
        <v>827</v>
      </c>
      <c r="N139" s="8" t="s">
        <v>479</v>
      </c>
    </row>
    <row r="140" spans="1:14" x14ac:dyDescent="0.25">
      <c r="A140" s="6" t="s">
        <v>814</v>
      </c>
      <c r="B140" s="7" t="s">
        <v>815</v>
      </c>
      <c r="C140" s="8" t="s">
        <v>28</v>
      </c>
      <c r="D140" s="9">
        <v>106000</v>
      </c>
      <c r="E140" s="7" t="s">
        <v>53</v>
      </c>
      <c r="F140" s="10" t="s">
        <v>828</v>
      </c>
      <c r="G140" s="7">
        <v>100</v>
      </c>
      <c r="H140" s="11" t="s">
        <v>829</v>
      </c>
      <c r="I140" s="7">
        <f t="shared" si="5"/>
        <v>123298.5</v>
      </c>
      <c r="J140" s="8">
        <v>116999</v>
      </c>
      <c r="K140" s="12" t="s">
        <v>823</v>
      </c>
      <c r="L140" s="8">
        <v>129598</v>
      </c>
      <c r="M140" s="12" t="s">
        <v>824</v>
      </c>
      <c r="N140" s="8" t="s">
        <v>479</v>
      </c>
    </row>
    <row r="141" spans="1:14" ht="26.25" x14ac:dyDescent="0.25">
      <c r="A141" s="6" t="s">
        <v>814</v>
      </c>
      <c r="B141" s="7" t="s">
        <v>815</v>
      </c>
      <c r="C141" s="8" t="s">
        <v>28</v>
      </c>
      <c r="D141" s="9">
        <v>127531</v>
      </c>
      <c r="E141" s="7" t="s">
        <v>661</v>
      </c>
      <c r="F141" s="10" t="s">
        <v>830</v>
      </c>
      <c r="G141" s="7">
        <v>100</v>
      </c>
      <c r="H141" s="11" t="s">
        <v>831</v>
      </c>
      <c r="I141" s="7">
        <f t="shared" si="5"/>
        <v>78800</v>
      </c>
      <c r="J141" s="8">
        <v>75800</v>
      </c>
      <c r="K141" s="12" t="s">
        <v>832</v>
      </c>
      <c r="L141" s="8">
        <v>81800</v>
      </c>
      <c r="M141" s="12" t="s">
        <v>833</v>
      </c>
      <c r="N141" s="8" t="s">
        <v>479</v>
      </c>
    </row>
    <row r="142" spans="1:14" ht="51.75" x14ac:dyDescent="0.25">
      <c r="A142" s="6" t="s">
        <v>814</v>
      </c>
      <c r="B142" s="7" t="s">
        <v>815</v>
      </c>
      <c r="C142" s="8" t="s">
        <v>28</v>
      </c>
      <c r="D142" s="9">
        <v>158268.39000000001</v>
      </c>
      <c r="E142" s="7" t="s">
        <v>480</v>
      </c>
      <c r="F142" s="10" t="s">
        <v>497</v>
      </c>
      <c r="G142" s="7">
        <v>100</v>
      </c>
      <c r="H142" s="11" t="s">
        <v>834</v>
      </c>
      <c r="I142" s="7">
        <f t="shared" si="5"/>
        <v>85044.5</v>
      </c>
      <c r="J142" s="8">
        <v>85090</v>
      </c>
      <c r="K142" s="12" t="s">
        <v>835</v>
      </c>
      <c r="L142" s="8">
        <v>84999</v>
      </c>
      <c r="M142" s="12" t="s">
        <v>836</v>
      </c>
      <c r="N142" s="8" t="s">
        <v>479</v>
      </c>
    </row>
    <row r="143" spans="1:14" ht="51.75" x14ac:dyDescent="0.25">
      <c r="A143" s="6" t="s">
        <v>814</v>
      </c>
      <c r="B143" s="7" t="s">
        <v>815</v>
      </c>
      <c r="C143" s="8" t="s">
        <v>28</v>
      </c>
      <c r="D143" s="9">
        <v>168520</v>
      </c>
      <c r="E143" s="7" t="s">
        <v>650</v>
      </c>
      <c r="F143" s="10" t="s">
        <v>501</v>
      </c>
      <c r="G143" s="7">
        <v>50</v>
      </c>
      <c r="H143" s="11" t="s">
        <v>837</v>
      </c>
      <c r="I143" s="7">
        <f t="shared" si="5"/>
        <v>123298.5</v>
      </c>
      <c r="J143" s="8">
        <v>116999</v>
      </c>
      <c r="K143" s="12" t="s">
        <v>823</v>
      </c>
      <c r="L143" s="8">
        <v>129598</v>
      </c>
      <c r="M143" s="12" t="s">
        <v>824</v>
      </c>
      <c r="N143" s="8" t="s">
        <v>479</v>
      </c>
    </row>
    <row r="144" spans="1:14" ht="51.75" x14ac:dyDescent="0.25">
      <c r="A144" s="6" t="s">
        <v>814</v>
      </c>
      <c r="B144" s="7" t="s">
        <v>815</v>
      </c>
      <c r="C144" s="8" t="s">
        <v>36</v>
      </c>
      <c r="D144" s="9">
        <v>312325</v>
      </c>
      <c r="E144" s="7" t="s">
        <v>650</v>
      </c>
      <c r="F144" s="10" t="s">
        <v>501</v>
      </c>
      <c r="G144" s="7">
        <v>20</v>
      </c>
      <c r="H144" s="11" t="s">
        <v>838</v>
      </c>
      <c r="I144" s="7">
        <f t="shared" si="5"/>
        <v>278449</v>
      </c>
      <c r="J144" s="8">
        <v>229999</v>
      </c>
      <c r="K144" s="12" t="s">
        <v>839</v>
      </c>
      <c r="L144" s="8">
        <v>326899</v>
      </c>
      <c r="M144" s="12" t="s">
        <v>1219</v>
      </c>
      <c r="N144" s="8" t="s">
        <v>479</v>
      </c>
    </row>
    <row r="145" spans="1:14" ht="102.75" x14ac:dyDescent="0.25">
      <c r="A145" s="6" t="s">
        <v>840</v>
      </c>
      <c r="B145" s="7" t="s">
        <v>815</v>
      </c>
      <c r="C145" s="8" t="s">
        <v>28</v>
      </c>
      <c r="D145" s="9">
        <v>35150</v>
      </c>
      <c r="E145" s="7" t="s">
        <v>108</v>
      </c>
      <c r="F145" s="10" t="s">
        <v>816</v>
      </c>
      <c r="G145" s="7">
        <v>2</v>
      </c>
      <c r="H145" s="11" t="s">
        <v>841</v>
      </c>
      <c r="I145" s="7">
        <f t="shared" si="5"/>
        <v>56498</v>
      </c>
      <c r="J145" s="8">
        <v>49997</v>
      </c>
      <c r="K145" s="12" t="s">
        <v>842</v>
      </c>
      <c r="L145" s="8">
        <v>62999</v>
      </c>
      <c r="M145" s="12" t="s">
        <v>818</v>
      </c>
      <c r="N145" s="8" t="s">
        <v>479</v>
      </c>
    </row>
    <row r="146" spans="1:14" ht="64.5" x14ac:dyDescent="0.25">
      <c r="A146" s="6" t="s">
        <v>840</v>
      </c>
      <c r="B146" s="7" t="s">
        <v>815</v>
      </c>
      <c r="C146" s="8" t="s">
        <v>28</v>
      </c>
      <c r="D146" s="9">
        <v>94900</v>
      </c>
      <c r="E146" s="7" t="s">
        <v>451</v>
      </c>
      <c r="F146" s="10" t="s">
        <v>469</v>
      </c>
      <c r="G146" s="7">
        <v>100</v>
      </c>
      <c r="H146" s="11" t="s">
        <v>843</v>
      </c>
      <c r="I146" s="7">
        <f t="shared" si="5"/>
        <v>99434.5</v>
      </c>
      <c r="J146" s="8">
        <v>101180</v>
      </c>
      <c r="K146" s="12" t="s">
        <v>844</v>
      </c>
      <c r="L146" s="8">
        <v>97689</v>
      </c>
      <c r="M146" s="12" t="s">
        <v>845</v>
      </c>
      <c r="N146" s="8" t="s">
        <v>479</v>
      </c>
    </row>
    <row r="147" spans="1:14" ht="51.75" x14ac:dyDescent="0.25">
      <c r="A147" s="6" t="s">
        <v>840</v>
      </c>
      <c r="B147" s="7" t="s">
        <v>815</v>
      </c>
      <c r="C147" s="8" t="s">
        <v>36</v>
      </c>
      <c r="D147" s="9">
        <v>117130</v>
      </c>
      <c r="E147" s="7" t="s">
        <v>53</v>
      </c>
      <c r="F147" s="10" t="s">
        <v>846</v>
      </c>
      <c r="G147" s="7">
        <v>100</v>
      </c>
      <c r="H147" s="11" t="s">
        <v>847</v>
      </c>
      <c r="I147" s="7">
        <f t="shared" si="5"/>
        <v>133749</v>
      </c>
      <c r="J147" s="8">
        <v>137499</v>
      </c>
      <c r="K147" s="12" t="s">
        <v>848</v>
      </c>
      <c r="L147" s="8">
        <v>129999</v>
      </c>
      <c r="M147" s="12" t="s">
        <v>849</v>
      </c>
      <c r="N147" s="8" t="s">
        <v>479</v>
      </c>
    </row>
    <row r="148" spans="1:14" ht="51.75" x14ac:dyDescent="0.25">
      <c r="A148" s="6" t="s">
        <v>840</v>
      </c>
      <c r="B148" s="7" t="s">
        <v>815</v>
      </c>
      <c r="C148" s="8" t="s">
        <v>28</v>
      </c>
      <c r="D148" s="9">
        <v>130274.4</v>
      </c>
      <c r="E148" s="7" t="s">
        <v>480</v>
      </c>
      <c r="F148" s="10" t="s">
        <v>497</v>
      </c>
      <c r="G148" s="7">
        <v>100</v>
      </c>
      <c r="H148" s="11" t="s">
        <v>850</v>
      </c>
      <c r="I148" s="7">
        <f t="shared" si="5"/>
        <v>96499</v>
      </c>
      <c r="J148" s="8">
        <v>89999</v>
      </c>
      <c r="K148" s="12" t="s">
        <v>851</v>
      </c>
      <c r="L148" s="8">
        <v>102999</v>
      </c>
      <c r="M148" s="12" t="s">
        <v>852</v>
      </c>
      <c r="N148" s="8" t="s">
        <v>479</v>
      </c>
    </row>
    <row r="149" spans="1:14" x14ac:dyDescent="0.25">
      <c r="A149" s="6" t="s">
        <v>840</v>
      </c>
      <c r="B149" s="7" t="s">
        <v>815</v>
      </c>
      <c r="C149" s="8" t="s">
        <v>28</v>
      </c>
      <c r="D149" s="9">
        <v>137800</v>
      </c>
      <c r="E149" s="7" t="s">
        <v>53</v>
      </c>
      <c r="F149" s="10" t="s">
        <v>828</v>
      </c>
      <c r="G149" s="7">
        <v>100</v>
      </c>
      <c r="H149" s="11" t="s">
        <v>853</v>
      </c>
      <c r="I149" s="7">
        <f t="shared" si="5"/>
        <v>133704</v>
      </c>
      <c r="J149" s="8">
        <v>137409</v>
      </c>
      <c r="K149" s="12" t="s">
        <v>848</v>
      </c>
      <c r="L149" s="8">
        <v>129999</v>
      </c>
      <c r="M149" s="12" t="s">
        <v>849</v>
      </c>
      <c r="N149" s="8" t="s">
        <v>479</v>
      </c>
    </row>
    <row r="150" spans="1:14" ht="51.75" x14ac:dyDescent="0.25">
      <c r="A150" s="6" t="s">
        <v>840</v>
      </c>
      <c r="B150" s="7" t="s">
        <v>815</v>
      </c>
      <c r="C150" s="8" t="s">
        <v>28</v>
      </c>
      <c r="D150" s="9">
        <v>168520</v>
      </c>
      <c r="E150" s="7" t="s">
        <v>650</v>
      </c>
      <c r="F150" s="10" t="s">
        <v>501</v>
      </c>
      <c r="G150" s="7">
        <v>30</v>
      </c>
      <c r="H150" s="11" t="s">
        <v>854</v>
      </c>
      <c r="I150" s="7">
        <f t="shared" si="5"/>
        <v>133704</v>
      </c>
      <c r="J150" s="8">
        <v>137409</v>
      </c>
      <c r="K150" s="12" t="s">
        <v>848</v>
      </c>
      <c r="L150" s="8">
        <v>129999</v>
      </c>
      <c r="M150" s="12" t="s">
        <v>849</v>
      </c>
      <c r="N150" s="8" t="s">
        <v>479</v>
      </c>
    </row>
    <row r="151" spans="1:14" ht="39" x14ac:dyDescent="0.25">
      <c r="A151" s="6" t="s">
        <v>840</v>
      </c>
      <c r="B151" s="7" t="s">
        <v>815</v>
      </c>
      <c r="C151" s="8" t="s">
        <v>28</v>
      </c>
      <c r="D151" s="9">
        <v>217619</v>
      </c>
      <c r="E151" s="7" t="s">
        <v>661</v>
      </c>
      <c r="F151" s="10" t="s">
        <v>830</v>
      </c>
      <c r="G151" s="7">
        <v>100</v>
      </c>
      <c r="H151" s="11" t="s">
        <v>855</v>
      </c>
      <c r="I151" s="7">
        <f t="shared" si="5"/>
        <v>119999</v>
      </c>
      <c r="J151" s="8">
        <v>109999</v>
      </c>
      <c r="K151" s="12" t="s">
        <v>848</v>
      </c>
      <c r="L151" s="8">
        <v>129999</v>
      </c>
      <c r="M151" s="12" t="s">
        <v>849</v>
      </c>
      <c r="N151" s="8" t="s">
        <v>479</v>
      </c>
    </row>
    <row r="152" spans="1:14" ht="51.75" x14ac:dyDescent="0.25">
      <c r="A152" s="6" t="s">
        <v>840</v>
      </c>
      <c r="B152" s="7" t="s">
        <v>815</v>
      </c>
      <c r="C152" s="8" t="s">
        <v>36</v>
      </c>
      <c r="D152" s="9">
        <v>312325</v>
      </c>
      <c r="E152" s="7" t="s">
        <v>650</v>
      </c>
      <c r="F152" s="10" t="s">
        <v>501</v>
      </c>
      <c r="G152" s="7">
        <v>20</v>
      </c>
      <c r="H152" s="11" t="s">
        <v>856</v>
      </c>
      <c r="I152" s="7">
        <f t="shared" si="5"/>
        <v>217249</v>
      </c>
      <c r="J152" s="8">
        <v>214499</v>
      </c>
      <c r="K152" s="12" t="s">
        <v>857</v>
      </c>
      <c r="L152" s="8">
        <v>219999</v>
      </c>
      <c r="M152" s="12" t="s">
        <v>858</v>
      </c>
      <c r="N152" s="8" t="s">
        <v>479</v>
      </c>
    </row>
  </sheetData>
  <hyperlinks>
    <hyperlink ref="M7" r:id="rId1"/>
    <hyperlink ref="M18" r:id="rId2"/>
    <hyperlink ref="K24" r:id="rId3"/>
    <hyperlink ref="K60" display="https://www.mercadolibre.com.ar/cocina-industrial-saho-kuma-550-multigas-4-hornallas-visor-color-gris/p/MLA34200887?pdp_filters=category:MLA404329#searchVariation=MLA34200887&amp;position=7&amp;search_layout=grid&amp;type=product&amp;tracking_id=6f67ae89-bd86-42e7-97a0-6"/>
    <hyperlink ref="K100" r:id="rId4"/>
    <hyperlink ref="K108" display="https://articulo.mercadolibre.com.ar/MLA-757586794-horno-pizzero-morelli-saho-12-moldes-acero-inox-con-base-_JM#polycard_client=recommendations_vip-pads-up&amp;reco_backend=vip_pads_up_ranker_retrieval_system_odin_marketplace&amp;reco_client=vip-pads-up&amp;reco_item"/>
    <hyperlink ref="M111" r:id="rId5" location="position=8&amp;search_layout=grid&amp;type=item&amp;tracking_id=7ffb9a6c-38a0-40a7-93c2-77496e021814"/>
    <hyperlink ref="K114" r:id="rId6"/>
    <hyperlink ref="M114" r:id="rId7"/>
    <hyperlink ref="K117" r:id="rId8"/>
    <hyperlink ref="K118" r:id="rId9"/>
    <hyperlink ref="M117" r:id="rId10"/>
    <hyperlink ref="M118" r:id="rId11"/>
    <hyperlink ref="K115" r:id="rId12"/>
    <hyperlink ref="M115" r:id="rId13"/>
    <hyperlink ref="K119" display="https://www.novogar.com.ar/productos/Termotanque-Alta-Recuperacion-250lts-De-pie-Gas-Natural-Rheem-3393?utm_term=&amp;utm_campaign=Merchants+Productos&amp;utm_source=adwords&amp;utm_medium=ppc&amp;hsa_acc=6240737821&amp;hsa_cam=17656768210&amp;hsa_grp=&amp;hsa_ad=&amp;hsa_src=x&amp;hsa_tgt="/>
    <hyperlink ref="K127" r:id="rId14"/>
    <hyperlink ref="K128" r:id="rId15"/>
    <hyperlink ref="M128" r:id="rId16"/>
    <hyperlink ref="K129" r:id="rId17"/>
    <hyperlink ref="M129" r:id="rId18"/>
    <hyperlink ref="K130" r:id="rId19"/>
    <hyperlink ref="M130" r:id="rId20"/>
    <hyperlink ref="K135" r:id="rId21"/>
    <hyperlink ref="M135" r:id="rId22"/>
    <hyperlink ref="K131" r:id="rId23"/>
    <hyperlink ref="K133" r:id="rId24"/>
    <hyperlink ref="K132" r:id="rId25" location="searchVariation=176621343908&amp;position=2&amp;search_layout=stack&amp;type=item&amp;tracking_id=ef2b6dda-d82c-4629-b223-08de33ec1857"/>
    <hyperlink ref="M132" r:id="rId26"/>
    <hyperlink ref="K139" r:id="rId27"/>
    <hyperlink ref="M139" display="https://www.novogar.com.ar/productos/Ventilador-de-Pie-Indelplas-20-90w-3-Velocidades-con-Botonera-4441?utm_term=&amp;utm_campaign=Ventilacion+-+2022&amp;utm_source=adwords&amp;utm_medium=ppc&amp;hsa_acc=6240737821&amp;hsa_cam=17162138396&amp;hsa_grp=136912891872&amp;hsa_ad=65719544"/>
    <hyperlink ref="K141" r:id="rId28"/>
    <hyperlink ref="M141" r:id="rId29"/>
    <hyperlink ref="K142" r:id="rId30"/>
    <hyperlink ref="M146" r:id="rId31"/>
    <hyperlink ref="K6" display="https://www.mercadolibre.com.ar/anafe-estructural-4-hornallas-fundicion-sol-real-088-gas-color-negro/p/MLA19387188#polycard_client=search-hVariation=MLA19387188&amp;position=1&amp;search_layout=stack&amp;type=product&amp;tracking_id=2e785a2f-6830-4cfd-a9c7-7203b1619359&amp;w"/>
    <hyperlink ref="K11" r:id="rId32" display="https://www.fravega.com/p/calefactor-infrarrojo-indelplas-ie-02-800w-2n-990163649/?djazz_ref=130565&amp;djazz_srv=related-by-visits&amp;djazz_src=detailview&amp;djazz_pos=3"/>
    <hyperlink ref="M8" r:id="rId33"/>
    <hyperlink ref="K62" display="https://www.mercadolibre.com.ar/cocina-industrial-saho-kuma-550-multigas-4-hornallas-visor-color-gris/p/MLA34200887?pdp_filters=category:MLA404329#searchVariation=MLA34200887&amp;position=7&amp;search_layout=grid&amp;type=product&amp;tracking_id=6f67ae89-bd86-42e7-97a0-6"/>
    <hyperlink ref="K109" display="https://articulo.mercadolibre.com.ar/MLA-757586794-horno-pizzero-morelli-saho-12-moldes-acero-inox-con-base-_JM#polycard_client=recommendations_vip-pads-up&amp;reco_backend=vip_pads_up_ranker_retrieval_system_odin_marketplace&amp;reco_client=vip-pads-up&amp;reco_item"/>
    <hyperlink ref="K116" r:id="rId34"/>
    <hyperlink ref="M116" r:id="rId35"/>
    <hyperlink ref="K120" display="https://www.novogar.com.ar/productos/Termotanque-Alta-Recuperacion-250lts-De-pie-Gas-Natural-Rheem-3393?utm_term=&amp;utm_campaign=Merchants+Productos&amp;utm_source=adwords&amp;utm_medium=ppc&amp;hsa_acc=6240737821&amp;hsa_cam=17656768210&amp;hsa_grp=&amp;hsa_ad=&amp;hsa_src=x&amp;hsa_tgt="/>
    <hyperlink ref="K121" display="https://www.novogar.com.ar/productos/Termotanque-Alta-Recuperacion-250lts-De-pie-Gas-Natural-Rheem-3393?utm_term=&amp;utm_campaign=Merchants+Productos&amp;utm_source=adwords&amp;utm_medium=ppc&amp;hsa_acc=6240737821&amp;hsa_cam=17656768210&amp;hsa_grp=&amp;hsa_ad=&amp;hsa_src=x&amp;hsa_tgt="/>
    <hyperlink ref="K122" display="https://www.novogar.com.ar/productos/Termotanque-Alta-Recuperacion-250lts-De-pie-Gas-Natural-Rheem-3393?utm_term=&amp;utm_campaign=Merchants+Productos&amp;utm_source=adwords&amp;utm_medium=ppc&amp;hsa_acc=6240737821&amp;hsa_cam=17656768210&amp;hsa_grp=&amp;hsa_ad=&amp;hsa_src=x&amp;hsa_tgt="/>
    <hyperlink ref="K123" display="https://www.novogar.com.ar/productos/Termotanque-Alta-Recuperacion-250lts-De-pie-Gas-Natural-Rheem-3393?utm_term=&amp;utm_campaign=Merchants+Productos&amp;utm_source=adwords&amp;utm_medium=ppc&amp;hsa_acc=6240737821&amp;hsa_cam=17656768210&amp;hsa_grp=&amp;hsa_ad=&amp;hsa_src=x&amp;hsa_tgt="/>
    <hyperlink ref="K124" display="https://www.novogar.com.ar/productos/Termotanque-Alta-Recuperacion-250lts-De-pie-Gas-Natural-Rheem-3393?utm_term=&amp;utm_campaign=Merchants+Productos&amp;utm_source=adwords&amp;utm_medium=ppc&amp;hsa_acc=6240737821&amp;hsa_cam=17656768210&amp;hsa_grp=&amp;hsa_ad=&amp;hsa_src=x&amp;hsa_tgt="/>
    <hyperlink ref="K134" r:id="rId36"/>
  </hyperlinks>
  <pageMargins left="0.7" right="0.7" top="0.75" bottom="0.75" header="0.3" footer="0.3"/>
  <pageSetup orientation="portrait" r:id="rId3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144"/>
  <sheetViews>
    <sheetView tabSelected="1" workbookViewId="0">
      <selection activeCell="A2" sqref="A2"/>
    </sheetView>
  </sheetViews>
  <sheetFormatPr baseColWidth="10" defaultRowHeight="15" x14ac:dyDescent="0.25"/>
  <cols>
    <col min="1" max="1" width="33.42578125" customWidth="1"/>
    <col min="2" max="2" width="34" customWidth="1"/>
    <col min="8" max="8" width="31.5703125" customWidth="1"/>
    <col min="13" max="13" width="14" customWidth="1"/>
    <col min="14" max="14" width="12.7109375" customWidth="1"/>
    <col min="15" max="15" width="15.42578125" customWidth="1"/>
    <col min="16" max="16" width="12.42578125" customWidth="1"/>
    <col min="17" max="17" width="13.85546875" customWidth="1"/>
  </cols>
  <sheetData>
    <row r="3" spans="1:18" ht="18.75" x14ac:dyDescent="0.3">
      <c r="A3" s="1" t="s">
        <v>859</v>
      </c>
    </row>
    <row r="4" spans="1:18" x14ac:dyDescent="0.25">
      <c r="N4" s="20"/>
      <c r="O4" s="21"/>
      <c r="P4" s="21"/>
      <c r="Q4" s="21"/>
      <c r="R4" s="22"/>
    </row>
    <row r="5" spans="1:18" ht="30" x14ac:dyDescent="0.25">
      <c r="A5" s="2" t="s">
        <v>2</v>
      </c>
      <c r="B5" s="2" t="s">
        <v>3</v>
      </c>
      <c r="C5" s="2" t="s">
        <v>4</v>
      </c>
      <c r="D5" s="3" t="s">
        <v>5</v>
      </c>
      <c r="E5" s="2" t="s">
        <v>6</v>
      </c>
      <c r="F5" s="3" t="s">
        <v>7</v>
      </c>
      <c r="G5" s="2" t="s">
        <v>8</v>
      </c>
      <c r="H5" s="3" t="s">
        <v>9</v>
      </c>
      <c r="I5" s="2" t="s">
        <v>860</v>
      </c>
      <c r="J5" s="18" t="s">
        <v>861</v>
      </c>
      <c r="K5" s="18" t="s">
        <v>862</v>
      </c>
      <c r="L5" s="2" t="s">
        <v>23</v>
      </c>
      <c r="M5" s="18" t="s">
        <v>863</v>
      </c>
      <c r="N5" s="2" t="s">
        <v>23</v>
      </c>
      <c r="O5" s="4"/>
      <c r="P5" s="4"/>
      <c r="Q5" s="4"/>
      <c r="R5" s="4"/>
    </row>
    <row r="6" spans="1:18" ht="26.25" x14ac:dyDescent="0.25">
      <c r="A6" s="6" t="s">
        <v>864</v>
      </c>
      <c r="B6" s="7" t="s">
        <v>865</v>
      </c>
      <c r="C6" s="8" t="s">
        <v>28</v>
      </c>
      <c r="D6" s="9">
        <v>480</v>
      </c>
      <c r="E6" s="7" t="s">
        <v>866</v>
      </c>
      <c r="F6" s="10" t="s">
        <v>867</v>
      </c>
      <c r="G6" s="7">
        <v>72000</v>
      </c>
      <c r="H6" s="11" t="s">
        <v>868</v>
      </c>
      <c r="I6" s="7">
        <v>72000</v>
      </c>
      <c r="J6" s="7">
        <f>+(K6+M6)/2</f>
        <v>888.88888888888891</v>
      </c>
      <c r="K6" s="8">
        <f>16000/18</f>
        <v>888.88888888888891</v>
      </c>
      <c r="L6" s="12" t="s">
        <v>869</v>
      </c>
      <c r="M6" s="8">
        <f>16000/18</f>
        <v>888.88888888888891</v>
      </c>
      <c r="N6" s="12" t="s">
        <v>870</v>
      </c>
      <c r="O6" s="13" t="s">
        <v>871</v>
      </c>
      <c r="P6" s="10"/>
      <c r="Q6" s="14"/>
      <c r="R6" s="15"/>
    </row>
    <row r="7" spans="1:18" x14ac:dyDescent="0.25">
      <c r="A7" s="6" t="s">
        <v>864</v>
      </c>
      <c r="B7" s="7" t="s">
        <v>865</v>
      </c>
      <c r="C7" s="8" t="s">
        <v>28</v>
      </c>
      <c r="D7" s="9">
        <v>538</v>
      </c>
      <c r="E7" s="7" t="s">
        <v>872</v>
      </c>
      <c r="F7" s="10" t="s">
        <v>873</v>
      </c>
      <c r="G7" s="7">
        <v>538</v>
      </c>
      <c r="H7" s="11" t="s">
        <v>874</v>
      </c>
      <c r="I7" s="7">
        <v>72000</v>
      </c>
      <c r="J7" s="7">
        <f>+(K7+M7)/2</f>
        <v>888.88888888888891</v>
      </c>
      <c r="K7" s="8">
        <f>16000/18</f>
        <v>888.88888888888891</v>
      </c>
      <c r="L7" s="12" t="s">
        <v>869</v>
      </c>
      <c r="M7" s="8">
        <f>16000/18</f>
        <v>888.88888888888891</v>
      </c>
      <c r="N7" s="12" t="s">
        <v>870</v>
      </c>
      <c r="O7" s="13" t="s">
        <v>871</v>
      </c>
      <c r="P7" s="10"/>
      <c r="Q7" s="14"/>
      <c r="R7" s="15"/>
    </row>
    <row r="8" spans="1:18" ht="90" x14ac:dyDescent="0.25">
      <c r="A8" s="6" t="s">
        <v>875</v>
      </c>
      <c r="B8" s="7" t="s">
        <v>876</v>
      </c>
      <c r="C8" s="8" t="s">
        <v>28</v>
      </c>
      <c r="D8" s="9">
        <v>1568.3</v>
      </c>
      <c r="E8" s="7" t="s">
        <v>480</v>
      </c>
      <c r="F8" s="10" t="s">
        <v>877</v>
      </c>
      <c r="G8" s="7">
        <v>24000</v>
      </c>
      <c r="H8" s="11" t="s">
        <v>878</v>
      </c>
      <c r="I8" s="7">
        <v>24000</v>
      </c>
      <c r="J8" s="7">
        <f>+(K8+M8)/2</f>
        <v>2613.6363636363635</v>
      </c>
      <c r="K8" s="8">
        <f>63000/22</f>
        <v>2863.6363636363635</v>
      </c>
      <c r="L8" s="12" t="s">
        <v>879</v>
      </c>
      <c r="M8" s="8">
        <f>52000/22</f>
        <v>2363.6363636363635</v>
      </c>
      <c r="N8" s="12" t="s">
        <v>880</v>
      </c>
      <c r="O8" s="13" t="s">
        <v>881</v>
      </c>
      <c r="P8" s="10"/>
      <c r="Q8" s="14"/>
      <c r="R8" s="15"/>
    </row>
    <row r="9" spans="1:18" ht="102.75" x14ac:dyDescent="0.25">
      <c r="A9" s="6" t="s">
        <v>875</v>
      </c>
      <c r="B9" s="7" t="s">
        <v>876</v>
      </c>
      <c r="C9" s="8" t="s">
        <v>36</v>
      </c>
      <c r="D9" s="9">
        <v>2078</v>
      </c>
      <c r="E9" s="7" t="s">
        <v>53</v>
      </c>
      <c r="F9" s="10" t="s">
        <v>882</v>
      </c>
      <c r="G9" s="7">
        <v>24000</v>
      </c>
      <c r="H9" s="11" t="s">
        <v>883</v>
      </c>
      <c r="I9" s="7">
        <v>24000</v>
      </c>
      <c r="J9" s="7">
        <f>+(K9+M9)/2</f>
        <v>2613.64</v>
      </c>
      <c r="K9" s="8">
        <v>2863.64</v>
      </c>
      <c r="L9" s="12" t="s">
        <v>879</v>
      </c>
      <c r="M9" s="8">
        <v>2363.64</v>
      </c>
      <c r="N9" s="12" t="s">
        <v>880</v>
      </c>
      <c r="O9" s="13" t="s">
        <v>881</v>
      </c>
      <c r="P9" s="10"/>
      <c r="Q9" s="14"/>
      <c r="R9" s="15"/>
    </row>
    <row r="10" spans="1:18" ht="64.5" x14ac:dyDescent="0.25">
      <c r="A10" s="6" t="s">
        <v>875</v>
      </c>
      <c r="B10" s="7" t="s">
        <v>876</v>
      </c>
      <c r="C10" s="8" t="s">
        <v>28</v>
      </c>
      <c r="D10" s="9">
        <v>2445</v>
      </c>
      <c r="E10" s="7" t="s">
        <v>53</v>
      </c>
      <c r="F10" s="10" t="s">
        <v>884</v>
      </c>
      <c r="G10" s="7">
        <v>24000</v>
      </c>
      <c r="H10" s="11" t="s">
        <v>885</v>
      </c>
      <c r="I10" s="7">
        <v>24000</v>
      </c>
      <c r="J10" s="7">
        <f>+(K10+M10)/2</f>
        <v>2613.64</v>
      </c>
      <c r="K10" s="8">
        <v>2863.64</v>
      </c>
      <c r="L10" s="12" t="s">
        <v>879</v>
      </c>
      <c r="M10" s="8">
        <v>2363.64</v>
      </c>
      <c r="N10" s="12" t="s">
        <v>880</v>
      </c>
      <c r="O10" s="13" t="s">
        <v>881</v>
      </c>
      <c r="P10" s="10"/>
      <c r="Q10" s="14"/>
      <c r="R10" s="15"/>
    </row>
    <row r="11" spans="1:18" ht="77.25" x14ac:dyDescent="0.25">
      <c r="A11" s="6" t="s">
        <v>875</v>
      </c>
      <c r="B11" s="7" t="s">
        <v>876</v>
      </c>
      <c r="C11" s="8" t="s">
        <v>28</v>
      </c>
      <c r="D11" s="9">
        <v>3334</v>
      </c>
      <c r="E11" s="7" t="s">
        <v>521</v>
      </c>
      <c r="F11" s="10" t="s">
        <v>886</v>
      </c>
      <c r="G11" s="7">
        <v>24000</v>
      </c>
      <c r="H11" s="11" t="s">
        <v>887</v>
      </c>
      <c r="I11" s="7">
        <v>24000</v>
      </c>
      <c r="J11" s="7"/>
      <c r="K11" s="8">
        <f>74122/20</f>
        <v>3706.1</v>
      </c>
      <c r="L11" s="12" t="s">
        <v>1220</v>
      </c>
      <c r="M11" s="8">
        <f>64350/20</f>
        <v>3217.5</v>
      </c>
      <c r="N11" s="12" t="s">
        <v>1221</v>
      </c>
      <c r="O11" s="13" t="s">
        <v>1222</v>
      </c>
      <c r="P11" s="10"/>
      <c r="Q11" s="14"/>
      <c r="R11" s="15"/>
    </row>
    <row r="12" spans="1:18" ht="102.75" x14ac:dyDescent="0.25">
      <c r="A12" s="6" t="s">
        <v>888</v>
      </c>
      <c r="B12" s="7" t="s">
        <v>889</v>
      </c>
      <c r="C12" s="8" t="s">
        <v>36</v>
      </c>
      <c r="D12" s="9">
        <v>1958</v>
      </c>
      <c r="E12" s="7" t="s">
        <v>53</v>
      </c>
      <c r="F12" s="10" t="s">
        <v>882</v>
      </c>
      <c r="G12" s="7">
        <v>240</v>
      </c>
      <c r="H12" s="11" t="s">
        <v>890</v>
      </c>
      <c r="I12" s="7">
        <v>240</v>
      </c>
      <c r="J12" s="7">
        <f>+(K12+M12)/2</f>
        <v>2770.5</v>
      </c>
      <c r="K12" s="8">
        <v>3000</v>
      </c>
      <c r="L12" s="12" t="s">
        <v>891</v>
      </c>
      <c r="M12" s="8">
        <f>50820/20</f>
        <v>2541</v>
      </c>
      <c r="N12" s="12" t="s">
        <v>892</v>
      </c>
      <c r="O12" s="13" t="s">
        <v>893</v>
      </c>
      <c r="P12" s="10"/>
      <c r="Q12" s="14"/>
      <c r="R12" s="15"/>
    </row>
    <row r="13" spans="1:18" ht="64.5" x14ac:dyDescent="0.25">
      <c r="A13" s="6" t="s">
        <v>888</v>
      </c>
      <c r="B13" s="7" t="s">
        <v>889</v>
      </c>
      <c r="C13" s="8" t="s">
        <v>28</v>
      </c>
      <c r="D13" s="9">
        <v>2304</v>
      </c>
      <c r="E13" s="7" t="s">
        <v>53</v>
      </c>
      <c r="F13" s="10" t="s">
        <v>894</v>
      </c>
      <c r="G13" s="7">
        <v>240</v>
      </c>
      <c r="H13" s="11" t="s">
        <v>895</v>
      </c>
      <c r="I13" s="7">
        <v>240</v>
      </c>
      <c r="J13" s="7">
        <f>+(K13+M13)/2</f>
        <v>2770.5</v>
      </c>
      <c r="K13" s="8">
        <v>3000</v>
      </c>
      <c r="L13" s="12" t="s">
        <v>891</v>
      </c>
      <c r="M13" s="8">
        <f>50820/20</f>
        <v>2541</v>
      </c>
      <c r="N13" s="12" t="s">
        <v>892</v>
      </c>
      <c r="O13" s="13" t="s">
        <v>893</v>
      </c>
      <c r="P13" s="10"/>
      <c r="Q13" s="14"/>
      <c r="R13" s="15"/>
    </row>
    <row r="14" spans="1:18" ht="77.25" x14ac:dyDescent="0.25">
      <c r="A14" s="6" t="s">
        <v>888</v>
      </c>
      <c r="B14" s="7" t="s">
        <v>889</v>
      </c>
      <c r="C14" s="8" t="s">
        <v>28</v>
      </c>
      <c r="D14" s="9">
        <v>3632</v>
      </c>
      <c r="E14" s="7" t="s">
        <v>521</v>
      </c>
      <c r="F14" s="10" t="s">
        <v>896</v>
      </c>
      <c r="G14" s="7">
        <v>240</v>
      </c>
      <c r="H14" s="11" t="s">
        <v>897</v>
      </c>
      <c r="I14" s="7">
        <v>240</v>
      </c>
      <c r="J14" s="7"/>
      <c r="K14" s="8"/>
      <c r="L14" s="12"/>
      <c r="M14" s="8"/>
      <c r="N14" s="12"/>
      <c r="O14" s="13"/>
      <c r="P14" s="10"/>
      <c r="Q14" s="14"/>
      <c r="R14" s="15"/>
    </row>
    <row r="15" spans="1:18" x14ac:dyDescent="0.25">
      <c r="A15" s="6" t="s">
        <v>898</v>
      </c>
      <c r="B15" s="7" t="s">
        <v>899</v>
      </c>
      <c r="C15" s="8" t="s">
        <v>36</v>
      </c>
      <c r="D15" s="9">
        <v>550</v>
      </c>
      <c r="E15" s="7" t="s">
        <v>866</v>
      </c>
      <c r="F15" s="10" t="s">
        <v>867</v>
      </c>
      <c r="G15" s="7">
        <v>144000</v>
      </c>
      <c r="H15" s="11" t="s">
        <v>900</v>
      </c>
      <c r="I15" s="7">
        <v>144000</v>
      </c>
      <c r="J15" s="7">
        <f>+(K15+M15)/2</f>
        <v>692.5428571428572</v>
      </c>
      <c r="K15" s="8">
        <f>20478/35</f>
        <v>585.08571428571429</v>
      </c>
      <c r="L15" s="12" t="s">
        <v>901</v>
      </c>
      <c r="M15" s="8">
        <f>24000/30</f>
        <v>800</v>
      </c>
      <c r="N15" s="12" t="s">
        <v>902</v>
      </c>
      <c r="O15" s="13" t="s">
        <v>479</v>
      </c>
      <c r="P15" s="10"/>
      <c r="Q15" s="14"/>
      <c r="R15" s="15"/>
    </row>
    <row r="16" spans="1:18" ht="26.25" x14ac:dyDescent="0.25">
      <c r="A16" s="6" t="s">
        <v>898</v>
      </c>
      <c r="B16" s="7" t="s">
        <v>899</v>
      </c>
      <c r="C16" s="8" t="s">
        <v>28</v>
      </c>
      <c r="D16" s="9">
        <v>573.75</v>
      </c>
      <c r="E16" s="7" t="s">
        <v>903</v>
      </c>
      <c r="F16" s="10" t="s">
        <v>904</v>
      </c>
      <c r="G16" s="7">
        <v>70000</v>
      </c>
      <c r="H16" s="11" t="s">
        <v>905</v>
      </c>
      <c r="I16" s="7">
        <v>144000</v>
      </c>
      <c r="J16" s="7">
        <f>+(K16+M16)/2</f>
        <v>692.5428571428572</v>
      </c>
      <c r="K16" s="8">
        <f>20478/35</f>
        <v>585.08571428571429</v>
      </c>
      <c r="L16" s="12" t="s">
        <v>901</v>
      </c>
      <c r="M16" s="8">
        <f>24000/30</f>
        <v>800</v>
      </c>
      <c r="N16" s="12" t="s">
        <v>902</v>
      </c>
      <c r="O16" s="13" t="s">
        <v>906</v>
      </c>
      <c r="P16" s="10"/>
      <c r="Q16" s="14"/>
      <c r="R16" s="15"/>
    </row>
    <row r="17" spans="1:18" x14ac:dyDescent="0.25">
      <c r="A17" s="6" t="s">
        <v>898</v>
      </c>
      <c r="B17" s="7" t="s">
        <v>899</v>
      </c>
      <c r="C17" s="8" t="s">
        <v>28</v>
      </c>
      <c r="D17" s="9">
        <v>750</v>
      </c>
      <c r="E17" s="7" t="s">
        <v>866</v>
      </c>
      <c r="F17" s="10" t="s">
        <v>907</v>
      </c>
      <c r="G17" s="7">
        <v>144000</v>
      </c>
      <c r="H17" s="11" t="s">
        <v>900</v>
      </c>
      <c r="I17" s="7">
        <v>144000</v>
      </c>
      <c r="J17" s="7">
        <f>+(K17+M17)/2</f>
        <v>0</v>
      </c>
      <c r="K17" s="8"/>
      <c r="L17" s="12"/>
      <c r="M17" s="8"/>
      <c r="N17" s="12"/>
      <c r="O17" s="13"/>
      <c r="P17" s="10"/>
      <c r="Q17" s="14"/>
      <c r="R17" s="15"/>
    </row>
    <row r="18" spans="1:18" ht="90" x14ac:dyDescent="0.25">
      <c r="A18" s="6" t="s">
        <v>898</v>
      </c>
      <c r="B18" s="7" t="s">
        <v>899</v>
      </c>
      <c r="C18" s="8" t="s">
        <v>36</v>
      </c>
      <c r="D18" s="9">
        <v>880</v>
      </c>
      <c r="E18" s="7" t="s">
        <v>53</v>
      </c>
      <c r="F18" s="10" t="s">
        <v>908</v>
      </c>
      <c r="G18" s="7">
        <v>144000</v>
      </c>
      <c r="H18" s="11" t="s">
        <v>909</v>
      </c>
      <c r="I18" s="7">
        <v>144000</v>
      </c>
      <c r="J18" s="7">
        <f>+(K18+M18)/2</f>
        <v>1333.3166666666666</v>
      </c>
      <c r="K18" s="8">
        <f>49999/30</f>
        <v>1666.6333333333334</v>
      </c>
      <c r="L18" s="12" t="s">
        <v>910</v>
      </c>
      <c r="M18" s="8">
        <f>5000/5</f>
        <v>1000</v>
      </c>
      <c r="N18" s="12" t="s">
        <v>911</v>
      </c>
      <c r="O18" s="13" t="s">
        <v>906</v>
      </c>
      <c r="P18" s="10"/>
      <c r="Q18" s="14"/>
      <c r="R18" s="15"/>
    </row>
    <row r="19" spans="1:18" ht="51.75" x14ac:dyDescent="0.25">
      <c r="A19" s="6" t="s">
        <v>898</v>
      </c>
      <c r="B19" s="7" t="s">
        <v>899</v>
      </c>
      <c r="C19" s="8" t="s">
        <v>28</v>
      </c>
      <c r="D19" s="9">
        <v>1036</v>
      </c>
      <c r="E19" s="7" t="s">
        <v>53</v>
      </c>
      <c r="F19" s="10" t="s">
        <v>912</v>
      </c>
      <c r="G19" s="7">
        <v>144000</v>
      </c>
      <c r="H19" s="11" t="s">
        <v>913</v>
      </c>
      <c r="I19" s="7">
        <v>144000</v>
      </c>
      <c r="J19" s="7">
        <f>+(K19+M19)/2</f>
        <v>1333.3166666666666</v>
      </c>
      <c r="K19" s="8">
        <f>49999/30</f>
        <v>1666.6333333333334</v>
      </c>
      <c r="L19" s="12" t="s">
        <v>910</v>
      </c>
      <c r="M19" s="8">
        <f>5000/5</f>
        <v>1000</v>
      </c>
      <c r="N19" s="12" t="s">
        <v>911</v>
      </c>
      <c r="O19" s="13" t="s">
        <v>906</v>
      </c>
      <c r="P19" s="10"/>
      <c r="Q19" s="14"/>
      <c r="R19" s="15"/>
    </row>
    <row r="20" spans="1:18" ht="64.5" x14ac:dyDescent="0.25">
      <c r="A20" s="6" t="s">
        <v>914</v>
      </c>
      <c r="B20" s="7" t="s">
        <v>915</v>
      </c>
      <c r="C20" s="8" t="s">
        <v>28</v>
      </c>
      <c r="D20" s="9">
        <v>3156</v>
      </c>
      <c r="E20" s="7" t="s">
        <v>903</v>
      </c>
      <c r="F20" s="10" t="s">
        <v>916</v>
      </c>
      <c r="G20" s="7">
        <v>3000</v>
      </c>
      <c r="H20" s="11" t="s">
        <v>917</v>
      </c>
      <c r="I20" s="7">
        <v>3000</v>
      </c>
      <c r="J20" s="7"/>
      <c r="K20" s="8"/>
      <c r="L20" s="12"/>
      <c r="M20" s="8"/>
      <c r="N20" s="12"/>
      <c r="O20" s="13"/>
      <c r="P20" s="10"/>
      <c r="Q20" s="14"/>
      <c r="R20" s="15"/>
    </row>
    <row r="21" spans="1:18" ht="64.5" x14ac:dyDescent="0.25">
      <c r="A21" s="6" t="s">
        <v>914</v>
      </c>
      <c r="B21" s="7" t="s">
        <v>915</v>
      </c>
      <c r="C21" s="8" t="s">
        <v>28</v>
      </c>
      <c r="D21" s="9">
        <v>5998</v>
      </c>
      <c r="E21" s="7" t="s">
        <v>918</v>
      </c>
      <c r="F21" s="10" t="s">
        <v>919</v>
      </c>
      <c r="G21" s="7">
        <v>3000</v>
      </c>
      <c r="H21" s="11" t="s">
        <v>920</v>
      </c>
      <c r="I21" s="7">
        <v>3000</v>
      </c>
      <c r="J21" s="7"/>
      <c r="K21" s="8"/>
      <c r="L21" s="12"/>
      <c r="M21" s="8"/>
      <c r="N21" s="12"/>
      <c r="O21" s="13"/>
      <c r="P21" s="10"/>
      <c r="Q21" s="14"/>
      <c r="R21" s="15"/>
    </row>
    <row r="22" spans="1:18" ht="77.25" x14ac:dyDescent="0.25">
      <c r="A22" s="6" t="s">
        <v>914</v>
      </c>
      <c r="B22" s="7" t="s">
        <v>915</v>
      </c>
      <c r="C22" s="8" t="s">
        <v>28</v>
      </c>
      <c r="D22" s="9">
        <v>7889</v>
      </c>
      <c r="E22" s="7" t="s">
        <v>921</v>
      </c>
      <c r="F22" s="10" t="s">
        <v>922</v>
      </c>
      <c r="G22" s="7">
        <v>3000</v>
      </c>
      <c r="H22" s="11" t="s">
        <v>923</v>
      </c>
      <c r="I22" s="7">
        <v>3000</v>
      </c>
      <c r="J22" s="7"/>
      <c r="K22" s="8"/>
      <c r="L22" s="12"/>
      <c r="M22" s="8"/>
      <c r="N22" s="12"/>
      <c r="O22" s="13"/>
      <c r="P22" s="10"/>
      <c r="Q22" s="14"/>
      <c r="R22" s="15"/>
    </row>
    <row r="23" spans="1:18" ht="39" x14ac:dyDescent="0.25">
      <c r="A23" s="6" t="s">
        <v>914</v>
      </c>
      <c r="B23" s="7" t="s">
        <v>915</v>
      </c>
      <c r="C23" s="8" t="s">
        <v>28</v>
      </c>
      <c r="D23" s="9">
        <v>8600</v>
      </c>
      <c r="E23" s="7" t="s">
        <v>451</v>
      </c>
      <c r="F23" s="10" t="s">
        <v>924</v>
      </c>
      <c r="G23" s="7">
        <v>3000</v>
      </c>
      <c r="H23" s="11" t="s">
        <v>925</v>
      </c>
      <c r="I23" s="7">
        <v>3000</v>
      </c>
      <c r="J23" s="7"/>
      <c r="K23" s="8"/>
      <c r="L23" s="12"/>
      <c r="M23" s="8"/>
      <c r="N23" s="12"/>
      <c r="O23" s="13"/>
      <c r="P23" s="10"/>
      <c r="Q23" s="14"/>
      <c r="R23" s="15"/>
    </row>
    <row r="24" spans="1:18" ht="90" x14ac:dyDescent="0.25">
      <c r="A24" s="6" t="s">
        <v>914</v>
      </c>
      <c r="B24" s="7" t="s">
        <v>915</v>
      </c>
      <c r="C24" s="8" t="s">
        <v>36</v>
      </c>
      <c r="D24" s="9">
        <v>9629</v>
      </c>
      <c r="E24" s="7" t="s">
        <v>53</v>
      </c>
      <c r="F24" s="10" t="s">
        <v>926</v>
      </c>
      <c r="G24" s="7">
        <v>3000</v>
      </c>
      <c r="H24" s="11" t="s">
        <v>927</v>
      </c>
      <c r="I24" s="7">
        <v>3000</v>
      </c>
      <c r="J24" s="7">
        <f>+(K24+M24)/2</f>
        <v>6175</v>
      </c>
      <c r="K24" s="8">
        <v>5500</v>
      </c>
      <c r="L24" s="12" t="s">
        <v>928</v>
      </c>
      <c r="M24" s="8">
        <v>6850</v>
      </c>
      <c r="N24" s="12" t="s">
        <v>929</v>
      </c>
      <c r="O24" s="13" t="s">
        <v>906</v>
      </c>
      <c r="P24" s="10"/>
      <c r="Q24" s="14"/>
      <c r="R24" s="15"/>
    </row>
    <row r="25" spans="1:18" ht="64.5" x14ac:dyDescent="0.25">
      <c r="A25" s="6" t="s">
        <v>914</v>
      </c>
      <c r="B25" s="7" t="s">
        <v>915</v>
      </c>
      <c r="C25" s="8" t="s">
        <v>28</v>
      </c>
      <c r="D25" s="9">
        <v>10439</v>
      </c>
      <c r="E25" s="7" t="s">
        <v>53</v>
      </c>
      <c r="F25" s="10" t="s">
        <v>930</v>
      </c>
      <c r="G25" s="7">
        <v>3000</v>
      </c>
      <c r="H25" s="11" t="s">
        <v>931</v>
      </c>
      <c r="I25" s="7">
        <v>3000</v>
      </c>
      <c r="J25" s="7">
        <f>+(K25+M25)/2</f>
        <v>6175</v>
      </c>
      <c r="K25" s="8">
        <v>5500</v>
      </c>
      <c r="L25" s="12" t="s">
        <v>928</v>
      </c>
      <c r="M25" s="8">
        <v>6850</v>
      </c>
      <c r="N25" s="12" t="s">
        <v>929</v>
      </c>
      <c r="O25" s="13" t="s">
        <v>906</v>
      </c>
      <c r="P25" s="10"/>
      <c r="Q25" s="14"/>
      <c r="R25" s="15"/>
    </row>
    <row r="26" spans="1:18" ht="51.75" x14ac:dyDescent="0.25">
      <c r="A26" s="6" t="s">
        <v>932</v>
      </c>
      <c r="B26" s="7" t="s">
        <v>933</v>
      </c>
      <c r="C26" s="8" t="s">
        <v>28</v>
      </c>
      <c r="D26" s="9">
        <v>4800</v>
      </c>
      <c r="E26" s="7" t="s">
        <v>451</v>
      </c>
      <c r="F26" s="10" t="s">
        <v>934</v>
      </c>
      <c r="G26" s="7">
        <v>1440</v>
      </c>
      <c r="H26" s="11" t="s">
        <v>935</v>
      </c>
      <c r="I26" s="7">
        <v>1440</v>
      </c>
      <c r="J26" s="7"/>
      <c r="K26" s="8"/>
      <c r="L26" s="12"/>
      <c r="M26" s="8"/>
      <c r="N26" s="12"/>
      <c r="O26" s="13"/>
      <c r="P26" s="10"/>
      <c r="Q26" s="14"/>
      <c r="R26" s="15"/>
    </row>
    <row r="27" spans="1:18" ht="141" x14ac:dyDescent="0.25">
      <c r="A27" s="6" t="s">
        <v>936</v>
      </c>
      <c r="B27" s="7" t="s">
        <v>937</v>
      </c>
      <c r="C27" s="8" t="s">
        <v>28</v>
      </c>
      <c r="D27" s="9">
        <v>18850</v>
      </c>
      <c r="E27" s="7" t="s">
        <v>938</v>
      </c>
      <c r="F27" s="10" t="s">
        <v>939</v>
      </c>
      <c r="G27" s="7">
        <v>720</v>
      </c>
      <c r="H27" s="11" t="s">
        <v>940</v>
      </c>
      <c r="I27" s="7">
        <v>720</v>
      </c>
      <c r="J27" s="7">
        <f>+(K27+M27)/2</f>
        <v>14199.5</v>
      </c>
      <c r="K27" s="8">
        <v>11899</v>
      </c>
      <c r="L27" s="12" t="s">
        <v>941</v>
      </c>
      <c r="M27" s="8">
        <f>82500/5</f>
        <v>16500</v>
      </c>
      <c r="N27" s="12" t="s">
        <v>942</v>
      </c>
      <c r="O27" s="13" t="s">
        <v>943</v>
      </c>
      <c r="P27" s="10"/>
      <c r="Q27" s="14"/>
      <c r="R27" s="15"/>
    </row>
    <row r="28" spans="1:18" ht="115.5" x14ac:dyDescent="0.25">
      <c r="A28" s="6" t="s">
        <v>936</v>
      </c>
      <c r="B28" s="7" t="s">
        <v>937</v>
      </c>
      <c r="C28" s="8" t="s">
        <v>28</v>
      </c>
      <c r="D28" s="9">
        <v>24140</v>
      </c>
      <c r="E28" s="7" t="s">
        <v>521</v>
      </c>
      <c r="F28" s="10" t="s">
        <v>944</v>
      </c>
      <c r="G28" s="7">
        <v>720</v>
      </c>
      <c r="H28" s="11" t="s">
        <v>945</v>
      </c>
      <c r="I28" s="7">
        <v>720</v>
      </c>
      <c r="J28" s="7"/>
      <c r="K28" s="8"/>
      <c r="L28" s="12"/>
      <c r="M28" s="8"/>
      <c r="N28" s="12"/>
      <c r="O28" s="13"/>
      <c r="P28" s="10"/>
      <c r="Q28" s="14"/>
      <c r="R28" s="15"/>
    </row>
    <row r="29" spans="1:18" ht="204.75" x14ac:dyDescent="0.25">
      <c r="A29" s="6" t="s">
        <v>936</v>
      </c>
      <c r="B29" s="7" t="s">
        <v>937</v>
      </c>
      <c r="C29" s="8" t="s">
        <v>28</v>
      </c>
      <c r="D29" s="9">
        <v>31200</v>
      </c>
      <c r="E29" s="7" t="s">
        <v>451</v>
      </c>
      <c r="F29" s="10" t="s">
        <v>946</v>
      </c>
      <c r="G29" s="7">
        <v>720</v>
      </c>
      <c r="H29" s="11" t="s">
        <v>947</v>
      </c>
      <c r="I29" s="7">
        <v>720</v>
      </c>
      <c r="J29" s="7"/>
      <c r="K29" s="8"/>
      <c r="L29" s="12"/>
      <c r="M29" s="8"/>
      <c r="N29" s="12"/>
      <c r="O29" s="13"/>
      <c r="P29" s="10"/>
      <c r="Q29" s="14"/>
      <c r="R29" s="15"/>
    </row>
    <row r="30" spans="1:18" ht="141" x14ac:dyDescent="0.25">
      <c r="A30" s="6" t="s">
        <v>936</v>
      </c>
      <c r="B30" s="7" t="s">
        <v>937</v>
      </c>
      <c r="C30" s="8" t="s">
        <v>28</v>
      </c>
      <c r="D30" s="9">
        <v>48080.32</v>
      </c>
      <c r="E30" s="7" t="s">
        <v>480</v>
      </c>
      <c r="F30" s="10" t="s">
        <v>948</v>
      </c>
      <c r="G30" s="7">
        <v>720</v>
      </c>
      <c r="H30" s="11" t="s">
        <v>949</v>
      </c>
      <c r="I30" s="7">
        <v>720</v>
      </c>
      <c r="J30" s="7"/>
      <c r="K30" s="8"/>
      <c r="L30" s="12"/>
      <c r="M30" s="8"/>
      <c r="N30" s="12"/>
      <c r="O30" s="13"/>
      <c r="P30" s="10"/>
      <c r="Q30" s="14"/>
      <c r="R30" s="15"/>
    </row>
    <row r="31" spans="1:18" ht="90" x14ac:dyDescent="0.25">
      <c r="A31" s="6" t="s">
        <v>936</v>
      </c>
      <c r="B31" s="7" t="s">
        <v>937</v>
      </c>
      <c r="C31" s="8" t="s">
        <v>40</v>
      </c>
      <c r="D31" s="9">
        <v>50705</v>
      </c>
      <c r="E31" s="7" t="s">
        <v>53</v>
      </c>
      <c r="F31" s="10" t="s">
        <v>950</v>
      </c>
      <c r="G31" s="7">
        <v>720</v>
      </c>
      <c r="H31" s="11" t="s">
        <v>951</v>
      </c>
      <c r="I31" s="7">
        <v>720</v>
      </c>
      <c r="J31" s="7"/>
      <c r="K31" s="8"/>
      <c r="L31" s="12"/>
      <c r="M31" s="8"/>
      <c r="N31" s="12"/>
      <c r="O31" s="13"/>
      <c r="P31" s="10"/>
      <c r="Q31" s="14"/>
      <c r="R31" s="15"/>
    </row>
    <row r="32" spans="1:18" ht="64.5" x14ac:dyDescent="0.25">
      <c r="A32" s="6" t="s">
        <v>936</v>
      </c>
      <c r="B32" s="7" t="s">
        <v>937</v>
      </c>
      <c r="C32" s="8" t="s">
        <v>38</v>
      </c>
      <c r="D32" s="9">
        <v>59653</v>
      </c>
      <c r="E32" s="7" t="s">
        <v>53</v>
      </c>
      <c r="F32" s="10" t="s">
        <v>952</v>
      </c>
      <c r="G32" s="7">
        <v>720</v>
      </c>
      <c r="H32" s="11" t="s">
        <v>953</v>
      </c>
      <c r="I32" s="7">
        <v>720</v>
      </c>
      <c r="J32" s="7"/>
      <c r="K32" s="8"/>
      <c r="L32" s="12"/>
      <c r="M32" s="8"/>
      <c r="N32" s="12"/>
      <c r="O32" s="13"/>
      <c r="P32" s="10"/>
      <c r="Q32" s="14"/>
      <c r="R32" s="15"/>
    </row>
    <row r="33" spans="1:18" ht="90" x14ac:dyDescent="0.25">
      <c r="A33" s="6" t="s">
        <v>936</v>
      </c>
      <c r="B33" s="7" t="s">
        <v>937</v>
      </c>
      <c r="C33" s="8" t="s">
        <v>36</v>
      </c>
      <c r="D33" s="9">
        <v>69794</v>
      </c>
      <c r="E33" s="7" t="s">
        <v>53</v>
      </c>
      <c r="F33" s="10" t="s">
        <v>954</v>
      </c>
      <c r="G33" s="7">
        <v>720</v>
      </c>
      <c r="H33" s="11" t="s">
        <v>955</v>
      </c>
      <c r="I33" s="7">
        <v>720</v>
      </c>
      <c r="J33" s="7"/>
      <c r="K33" s="8"/>
      <c r="L33" s="12"/>
      <c r="M33" s="8"/>
      <c r="N33" s="12"/>
      <c r="O33" s="13"/>
      <c r="P33" s="10"/>
      <c r="Q33" s="14"/>
      <c r="R33" s="15"/>
    </row>
    <row r="34" spans="1:18" ht="64.5" x14ac:dyDescent="0.25">
      <c r="A34" s="6" t="s">
        <v>936</v>
      </c>
      <c r="B34" s="7" t="s">
        <v>937</v>
      </c>
      <c r="C34" s="8" t="s">
        <v>28</v>
      </c>
      <c r="D34" s="9">
        <v>82111</v>
      </c>
      <c r="E34" s="7" t="s">
        <v>53</v>
      </c>
      <c r="F34" s="10" t="s">
        <v>952</v>
      </c>
      <c r="G34" s="7">
        <v>720</v>
      </c>
      <c r="H34" s="11" t="s">
        <v>956</v>
      </c>
      <c r="I34" s="7">
        <v>720</v>
      </c>
      <c r="J34" s="7"/>
      <c r="K34" s="8"/>
      <c r="L34" s="12"/>
      <c r="M34" s="8"/>
      <c r="N34" s="12"/>
      <c r="O34" s="13"/>
      <c r="P34" s="10"/>
      <c r="Q34" s="14"/>
      <c r="R34" s="15"/>
    </row>
    <row r="35" spans="1:18" ht="77.25" x14ac:dyDescent="0.25">
      <c r="A35" s="6" t="s">
        <v>957</v>
      </c>
      <c r="B35" s="7" t="s">
        <v>958</v>
      </c>
      <c r="C35" s="8" t="s">
        <v>36</v>
      </c>
      <c r="D35" s="9">
        <v>909.53</v>
      </c>
      <c r="E35" s="7" t="s">
        <v>526</v>
      </c>
      <c r="F35" s="10" t="s">
        <v>959</v>
      </c>
      <c r="G35" s="7">
        <v>7200</v>
      </c>
      <c r="H35" s="11" t="s">
        <v>960</v>
      </c>
      <c r="I35" s="7">
        <v>7200</v>
      </c>
      <c r="J35" s="7">
        <f>+(K35+M35)/2</f>
        <v>1275</v>
      </c>
      <c r="K35" s="8">
        <v>950</v>
      </c>
      <c r="L35" s="12" t="s">
        <v>961</v>
      </c>
      <c r="M35" s="8">
        <v>1600</v>
      </c>
      <c r="N35" s="12" t="s">
        <v>962</v>
      </c>
      <c r="O35" s="13" t="s">
        <v>479</v>
      </c>
      <c r="P35" s="10"/>
      <c r="Q35" s="14"/>
      <c r="R35" s="15"/>
    </row>
    <row r="36" spans="1:18" ht="77.25" x14ac:dyDescent="0.25">
      <c r="A36" s="6" t="s">
        <v>957</v>
      </c>
      <c r="B36" s="7" t="s">
        <v>958</v>
      </c>
      <c r="C36" s="8" t="s">
        <v>28</v>
      </c>
      <c r="D36" s="9">
        <v>1032.3699999999999</v>
      </c>
      <c r="E36" s="7" t="s">
        <v>526</v>
      </c>
      <c r="F36" s="10" t="s">
        <v>959</v>
      </c>
      <c r="G36" s="7">
        <v>7200</v>
      </c>
      <c r="H36" s="11" t="s">
        <v>963</v>
      </c>
      <c r="I36" s="7">
        <v>7200</v>
      </c>
      <c r="J36" s="7">
        <f>+(K36+M36)/2</f>
        <v>1275</v>
      </c>
      <c r="K36" s="8">
        <v>950</v>
      </c>
      <c r="L36" s="12" t="s">
        <v>961</v>
      </c>
      <c r="M36" s="8">
        <v>1600</v>
      </c>
      <c r="N36" s="12" t="s">
        <v>962</v>
      </c>
      <c r="O36" s="13" t="s">
        <v>479</v>
      </c>
      <c r="P36" s="10"/>
      <c r="Q36" s="14"/>
      <c r="R36" s="15"/>
    </row>
    <row r="37" spans="1:18" ht="26.25" x14ac:dyDescent="0.25">
      <c r="A37" s="6" t="s">
        <v>957</v>
      </c>
      <c r="B37" s="7" t="s">
        <v>958</v>
      </c>
      <c r="C37" s="8" t="s">
        <v>28</v>
      </c>
      <c r="D37" s="9">
        <v>1290</v>
      </c>
      <c r="E37" s="7" t="s">
        <v>521</v>
      </c>
      <c r="F37" s="10" t="s">
        <v>964</v>
      </c>
      <c r="G37" s="7">
        <v>7200</v>
      </c>
      <c r="H37" s="11" t="s">
        <v>958</v>
      </c>
      <c r="I37" s="7">
        <v>7200</v>
      </c>
      <c r="J37" s="7"/>
      <c r="K37" s="8"/>
      <c r="L37" s="12"/>
      <c r="M37" s="8"/>
      <c r="N37" s="12"/>
      <c r="O37" s="13"/>
      <c r="P37" s="10"/>
      <c r="Q37" s="14"/>
      <c r="R37" s="15"/>
    </row>
    <row r="38" spans="1:18" ht="39" x14ac:dyDescent="0.25">
      <c r="A38" s="6" t="s">
        <v>957</v>
      </c>
      <c r="B38" s="7" t="s">
        <v>958</v>
      </c>
      <c r="C38" s="8" t="s">
        <v>28</v>
      </c>
      <c r="D38" s="9">
        <v>1598</v>
      </c>
      <c r="E38" s="7" t="s">
        <v>918</v>
      </c>
      <c r="F38" s="10" t="s">
        <v>965</v>
      </c>
      <c r="G38" s="7">
        <v>7200</v>
      </c>
      <c r="H38" s="11" t="s">
        <v>966</v>
      </c>
      <c r="I38" s="7">
        <v>7200</v>
      </c>
      <c r="J38" s="7"/>
      <c r="K38" s="8"/>
      <c r="L38" s="12"/>
      <c r="M38" s="8"/>
      <c r="N38" s="12"/>
      <c r="O38" s="13"/>
      <c r="P38" s="10"/>
      <c r="Q38" s="14"/>
      <c r="R38" s="15"/>
    </row>
    <row r="39" spans="1:18" x14ac:dyDescent="0.25">
      <c r="A39" s="6" t="s">
        <v>957</v>
      </c>
      <c r="B39" s="7" t="s">
        <v>958</v>
      </c>
      <c r="C39" s="8" t="s">
        <v>28</v>
      </c>
      <c r="D39" s="9">
        <v>1776</v>
      </c>
      <c r="E39" s="7" t="s">
        <v>451</v>
      </c>
      <c r="F39" s="10" t="s">
        <v>967</v>
      </c>
      <c r="G39" s="7">
        <v>7200</v>
      </c>
      <c r="H39" s="11" t="s">
        <v>968</v>
      </c>
      <c r="I39" s="7">
        <v>7200</v>
      </c>
      <c r="J39" s="7"/>
      <c r="K39" s="8"/>
      <c r="L39" s="12"/>
      <c r="M39" s="8"/>
      <c r="N39" s="12"/>
      <c r="O39" s="13"/>
      <c r="P39" s="10"/>
      <c r="Q39" s="14"/>
      <c r="R39" s="15"/>
    </row>
    <row r="40" spans="1:18" ht="51.75" x14ac:dyDescent="0.25">
      <c r="A40" s="6" t="s">
        <v>957</v>
      </c>
      <c r="B40" s="7" t="s">
        <v>958</v>
      </c>
      <c r="C40" s="8" t="s">
        <v>36</v>
      </c>
      <c r="D40" s="9">
        <v>1799</v>
      </c>
      <c r="E40" s="7" t="s">
        <v>53</v>
      </c>
      <c r="F40" s="10" t="s">
        <v>969</v>
      </c>
      <c r="G40" s="7">
        <v>7200</v>
      </c>
      <c r="H40" s="11" t="s">
        <v>970</v>
      </c>
      <c r="I40" s="7">
        <v>7200</v>
      </c>
      <c r="J40" s="7"/>
      <c r="K40" s="8"/>
      <c r="L40" s="12"/>
      <c r="M40" s="8"/>
      <c r="N40" s="12"/>
      <c r="O40" s="13"/>
      <c r="P40" s="10"/>
      <c r="Q40" s="14"/>
      <c r="R40" s="15"/>
    </row>
    <row r="41" spans="1:18" ht="26.25" x14ac:dyDescent="0.25">
      <c r="A41" s="6" t="s">
        <v>957</v>
      </c>
      <c r="B41" s="7" t="s">
        <v>958</v>
      </c>
      <c r="C41" s="8" t="s">
        <v>28</v>
      </c>
      <c r="D41" s="9">
        <v>1964.57</v>
      </c>
      <c r="E41" s="7" t="s">
        <v>480</v>
      </c>
      <c r="F41" s="10" t="s">
        <v>971</v>
      </c>
      <c r="G41" s="7">
        <v>7200</v>
      </c>
      <c r="H41" s="11" t="s">
        <v>972</v>
      </c>
      <c r="I41" s="7">
        <v>7200</v>
      </c>
      <c r="J41" s="7"/>
      <c r="K41" s="8"/>
      <c r="L41" s="12"/>
      <c r="M41" s="8"/>
      <c r="N41" s="12"/>
      <c r="O41" s="13"/>
      <c r="P41" s="10"/>
      <c r="Q41" s="14"/>
      <c r="R41" s="15"/>
    </row>
    <row r="42" spans="1:18" ht="26.25" x14ac:dyDescent="0.25">
      <c r="A42" s="6" t="s">
        <v>957</v>
      </c>
      <c r="B42" s="7" t="s">
        <v>958</v>
      </c>
      <c r="C42" s="8" t="s">
        <v>28</v>
      </c>
      <c r="D42" s="9">
        <v>1998</v>
      </c>
      <c r="E42" s="7" t="s">
        <v>53</v>
      </c>
      <c r="F42" s="10" t="s">
        <v>973</v>
      </c>
      <c r="G42" s="7">
        <v>7200</v>
      </c>
      <c r="H42" s="11" t="s">
        <v>958</v>
      </c>
      <c r="I42" s="7">
        <v>7200</v>
      </c>
      <c r="J42" s="7"/>
      <c r="K42" s="8"/>
      <c r="L42" s="12"/>
      <c r="M42" s="8"/>
      <c r="N42" s="12"/>
      <c r="O42" s="13"/>
      <c r="P42" s="10"/>
      <c r="Q42" s="14"/>
      <c r="R42" s="15"/>
    </row>
    <row r="43" spans="1:18" ht="64.5" x14ac:dyDescent="0.25">
      <c r="A43" s="6" t="s">
        <v>974</v>
      </c>
      <c r="B43" s="7" t="s">
        <v>975</v>
      </c>
      <c r="C43" s="8" t="s">
        <v>36</v>
      </c>
      <c r="D43" s="9">
        <v>638</v>
      </c>
      <c r="E43" s="7" t="s">
        <v>918</v>
      </c>
      <c r="F43" s="10" t="s">
        <v>976</v>
      </c>
      <c r="G43" s="7">
        <v>7200</v>
      </c>
      <c r="H43" s="11" t="s">
        <v>977</v>
      </c>
      <c r="I43" s="7">
        <v>7200</v>
      </c>
      <c r="J43" s="7"/>
      <c r="K43" s="8"/>
      <c r="L43" s="12"/>
      <c r="M43" s="8"/>
      <c r="N43" s="12"/>
      <c r="O43" s="13"/>
      <c r="P43" s="10"/>
      <c r="Q43" s="14"/>
      <c r="R43" s="15"/>
    </row>
    <row r="44" spans="1:18" ht="39" x14ac:dyDescent="0.25">
      <c r="A44" s="6" t="s">
        <v>974</v>
      </c>
      <c r="B44" s="7" t="s">
        <v>975</v>
      </c>
      <c r="C44" s="8" t="s">
        <v>28</v>
      </c>
      <c r="D44" s="9">
        <v>698</v>
      </c>
      <c r="E44" s="7" t="s">
        <v>918</v>
      </c>
      <c r="F44" s="10" t="s">
        <v>976</v>
      </c>
      <c r="G44" s="7">
        <v>7200</v>
      </c>
      <c r="H44" s="11" t="s">
        <v>978</v>
      </c>
      <c r="I44" s="7">
        <v>7200</v>
      </c>
      <c r="J44" s="7"/>
      <c r="K44" s="8"/>
      <c r="L44" s="12"/>
      <c r="M44" s="8"/>
      <c r="N44" s="12"/>
      <c r="O44" s="13"/>
      <c r="P44" s="10"/>
      <c r="Q44" s="14"/>
      <c r="R44" s="15"/>
    </row>
    <row r="45" spans="1:18" ht="90" x14ac:dyDescent="0.25">
      <c r="A45" s="6" t="s">
        <v>974</v>
      </c>
      <c r="B45" s="7" t="s">
        <v>975</v>
      </c>
      <c r="C45" s="8" t="s">
        <v>36</v>
      </c>
      <c r="D45" s="9">
        <v>764.47</v>
      </c>
      <c r="E45" s="7" t="s">
        <v>526</v>
      </c>
      <c r="F45" s="10" t="s">
        <v>959</v>
      </c>
      <c r="G45" s="7">
        <v>7200</v>
      </c>
      <c r="H45" s="11" t="s">
        <v>979</v>
      </c>
      <c r="I45" s="7">
        <v>7200</v>
      </c>
      <c r="J45" s="7">
        <f>+(K45+M45)/2</f>
        <v>1349.5</v>
      </c>
      <c r="K45" s="8">
        <v>1299</v>
      </c>
      <c r="L45" s="12" t="s">
        <v>980</v>
      </c>
      <c r="M45" s="8">
        <v>1400</v>
      </c>
      <c r="N45" s="12" t="s">
        <v>981</v>
      </c>
      <c r="O45" s="13" t="s">
        <v>479</v>
      </c>
      <c r="P45" s="10"/>
      <c r="Q45" s="14"/>
      <c r="R45" s="15"/>
    </row>
    <row r="46" spans="1:18" ht="51.75" x14ac:dyDescent="0.25">
      <c r="A46" s="6" t="s">
        <v>974</v>
      </c>
      <c r="B46" s="7" t="s">
        <v>975</v>
      </c>
      <c r="C46" s="8" t="s">
        <v>28</v>
      </c>
      <c r="D46" s="9">
        <v>828</v>
      </c>
      <c r="E46" s="7" t="s">
        <v>521</v>
      </c>
      <c r="F46" s="10" t="s">
        <v>982</v>
      </c>
      <c r="G46" s="7">
        <v>7200</v>
      </c>
      <c r="H46" s="11" t="s">
        <v>983</v>
      </c>
      <c r="I46" s="7">
        <v>7200</v>
      </c>
      <c r="J46" s="7">
        <f>+(K46+M46)/2</f>
        <v>0</v>
      </c>
      <c r="K46" s="8"/>
      <c r="L46" s="12"/>
      <c r="M46" s="8"/>
      <c r="N46" s="12"/>
      <c r="O46" s="13" t="s">
        <v>479</v>
      </c>
      <c r="P46" s="10"/>
      <c r="Q46" s="14"/>
      <c r="R46" s="15"/>
    </row>
    <row r="47" spans="1:18" ht="90" x14ac:dyDescent="0.25">
      <c r="A47" s="6" t="s">
        <v>974</v>
      </c>
      <c r="B47" s="7" t="s">
        <v>975</v>
      </c>
      <c r="C47" s="8" t="s">
        <v>28</v>
      </c>
      <c r="D47" s="9">
        <v>849.42</v>
      </c>
      <c r="E47" s="7" t="s">
        <v>526</v>
      </c>
      <c r="F47" s="10" t="s">
        <v>959</v>
      </c>
      <c r="G47" s="7">
        <v>7200</v>
      </c>
      <c r="H47" s="11" t="s">
        <v>984</v>
      </c>
      <c r="I47" s="7">
        <v>7200</v>
      </c>
      <c r="J47" s="7">
        <f>+(K47+M47)/2</f>
        <v>1349.5</v>
      </c>
      <c r="K47" s="8">
        <v>1299</v>
      </c>
      <c r="L47" s="12" t="s">
        <v>980</v>
      </c>
      <c r="M47" s="8">
        <v>1400</v>
      </c>
      <c r="N47" s="12" t="s">
        <v>981</v>
      </c>
      <c r="O47" s="13" t="s">
        <v>479</v>
      </c>
      <c r="P47" s="10"/>
      <c r="Q47" s="14"/>
      <c r="R47" s="15"/>
    </row>
    <row r="48" spans="1:18" ht="64.5" x14ac:dyDescent="0.25">
      <c r="A48" s="6" t="s">
        <v>974</v>
      </c>
      <c r="B48" s="7" t="s">
        <v>975</v>
      </c>
      <c r="C48" s="8" t="s">
        <v>36</v>
      </c>
      <c r="D48" s="9">
        <v>1599</v>
      </c>
      <c r="E48" s="7" t="s">
        <v>53</v>
      </c>
      <c r="F48" s="10" t="s">
        <v>985</v>
      </c>
      <c r="G48" s="7">
        <v>7200</v>
      </c>
      <c r="H48" s="11" t="s">
        <v>986</v>
      </c>
      <c r="I48" s="7">
        <v>7200</v>
      </c>
      <c r="J48" s="7">
        <f>+(K48+M48)/2</f>
        <v>0</v>
      </c>
      <c r="K48" s="8"/>
      <c r="L48" s="12"/>
      <c r="M48" s="8"/>
      <c r="N48" s="12"/>
      <c r="O48" s="13"/>
      <c r="P48" s="10"/>
      <c r="Q48" s="14"/>
      <c r="R48" s="15"/>
    </row>
    <row r="49" spans="1:18" ht="51.75" x14ac:dyDescent="0.25">
      <c r="A49" s="6" t="s">
        <v>974</v>
      </c>
      <c r="B49" s="7" t="s">
        <v>975</v>
      </c>
      <c r="C49" s="8" t="s">
        <v>28</v>
      </c>
      <c r="D49" s="9">
        <v>1688</v>
      </c>
      <c r="E49" s="7" t="s">
        <v>451</v>
      </c>
      <c r="F49" s="10" t="s">
        <v>987</v>
      </c>
      <c r="G49" s="7">
        <v>7200</v>
      </c>
      <c r="H49" s="11" t="s">
        <v>988</v>
      </c>
      <c r="I49" s="7">
        <v>7200</v>
      </c>
      <c r="J49" s="7"/>
      <c r="K49" s="8"/>
      <c r="L49" s="12"/>
      <c r="M49" s="8"/>
      <c r="N49" s="12"/>
      <c r="O49" s="13"/>
      <c r="P49" s="10"/>
      <c r="Q49" s="14"/>
      <c r="R49" s="15"/>
    </row>
    <row r="50" spans="1:18" x14ac:dyDescent="0.25">
      <c r="A50" s="6" t="s">
        <v>974</v>
      </c>
      <c r="B50" s="7" t="s">
        <v>975</v>
      </c>
      <c r="C50" s="8" t="s">
        <v>28</v>
      </c>
      <c r="D50" s="9">
        <v>2423</v>
      </c>
      <c r="E50" s="7" t="s">
        <v>53</v>
      </c>
      <c r="F50" s="10" t="s">
        <v>989</v>
      </c>
      <c r="G50" s="7">
        <v>7200</v>
      </c>
      <c r="H50" s="11" t="s">
        <v>990</v>
      </c>
      <c r="I50" s="7">
        <v>7200</v>
      </c>
      <c r="J50" s="7"/>
      <c r="K50" s="8"/>
      <c r="L50" s="12"/>
      <c r="M50" s="8"/>
      <c r="N50" s="12"/>
      <c r="O50" s="13"/>
      <c r="P50" s="10"/>
      <c r="Q50" s="14"/>
      <c r="R50" s="15"/>
    </row>
    <row r="51" spans="1:18" ht="39" x14ac:dyDescent="0.25">
      <c r="A51" s="6" t="s">
        <v>991</v>
      </c>
      <c r="B51" s="7" t="s">
        <v>992</v>
      </c>
      <c r="C51" s="8" t="s">
        <v>28</v>
      </c>
      <c r="D51" s="9">
        <v>3690</v>
      </c>
      <c r="E51" s="7" t="s">
        <v>993</v>
      </c>
      <c r="F51" s="10" t="s">
        <v>994</v>
      </c>
      <c r="G51" s="7">
        <v>540</v>
      </c>
      <c r="H51" s="11" t="s">
        <v>995</v>
      </c>
      <c r="I51" s="7">
        <v>540</v>
      </c>
      <c r="J51" s="7">
        <f>+(K51+M51)/2</f>
        <v>9978</v>
      </c>
      <c r="K51" s="8">
        <v>13800</v>
      </c>
      <c r="L51" s="12" t="s">
        <v>996</v>
      </c>
      <c r="M51" s="8">
        <v>6156</v>
      </c>
      <c r="N51" s="12" t="s">
        <v>997</v>
      </c>
      <c r="O51" s="13" t="s">
        <v>479</v>
      </c>
      <c r="P51" s="10"/>
      <c r="Q51" s="14"/>
      <c r="R51" s="15"/>
    </row>
    <row r="52" spans="1:18" ht="39" x14ac:dyDescent="0.25">
      <c r="A52" s="6" t="s">
        <v>991</v>
      </c>
      <c r="B52" s="7" t="s">
        <v>992</v>
      </c>
      <c r="C52" s="8" t="s">
        <v>28</v>
      </c>
      <c r="D52" s="9">
        <v>6014</v>
      </c>
      <c r="E52" s="7" t="s">
        <v>998</v>
      </c>
      <c r="F52" s="10" t="s">
        <v>999</v>
      </c>
      <c r="G52" s="7">
        <v>540</v>
      </c>
      <c r="H52" s="11" t="s">
        <v>1000</v>
      </c>
      <c r="I52" s="7">
        <v>540</v>
      </c>
      <c r="J52" s="7"/>
      <c r="K52" s="8"/>
      <c r="L52" s="12"/>
      <c r="M52" s="8"/>
      <c r="N52" s="12"/>
      <c r="O52" s="13"/>
      <c r="P52" s="10"/>
      <c r="Q52" s="14"/>
      <c r="R52" s="15"/>
    </row>
    <row r="53" spans="1:18" ht="64.5" x14ac:dyDescent="0.25">
      <c r="A53" s="6" t="s">
        <v>991</v>
      </c>
      <c r="B53" s="7" t="s">
        <v>992</v>
      </c>
      <c r="C53" s="8" t="s">
        <v>28</v>
      </c>
      <c r="D53" s="9">
        <v>6813</v>
      </c>
      <c r="E53" s="7" t="s">
        <v>921</v>
      </c>
      <c r="F53" s="10" t="s">
        <v>1001</v>
      </c>
      <c r="G53" s="7">
        <v>540</v>
      </c>
      <c r="H53" s="11" t="s">
        <v>1002</v>
      </c>
      <c r="I53" s="7">
        <v>540</v>
      </c>
      <c r="J53" s="7"/>
      <c r="K53" s="8"/>
      <c r="L53" s="12"/>
      <c r="M53" s="8"/>
      <c r="N53" s="12"/>
      <c r="O53" s="13"/>
      <c r="P53" s="10"/>
      <c r="Q53" s="14"/>
      <c r="R53" s="15"/>
    </row>
    <row r="54" spans="1:18" ht="230.25" x14ac:dyDescent="0.25">
      <c r="A54" s="6" t="s">
        <v>991</v>
      </c>
      <c r="B54" s="7" t="s">
        <v>992</v>
      </c>
      <c r="C54" s="8" t="s">
        <v>28</v>
      </c>
      <c r="D54" s="9">
        <v>6900</v>
      </c>
      <c r="E54" s="7" t="s">
        <v>938</v>
      </c>
      <c r="F54" s="10" t="s">
        <v>1003</v>
      </c>
      <c r="G54" s="7">
        <v>540</v>
      </c>
      <c r="H54" s="11" t="s">
        <v>1004</v>
      </c>
      <c r="I54" s="7">
        <v>540</v>
      </c>
      <c r="J54" s="7"/>
      <c r="K54" s="8"/>
      <c r="L54" s="12"/>
      <c r="M54" s="8"/>
      <c r="N54" s="12"/>
      <c r="O54" s="13"/>
      <c r="P54" s="10"/>
      <c r="Q54" s="14"/>
      <c r="R54" s="15"/>
    </row>
    <row r="55" spans="1:18" ht="128.25" x14ac:dyDescent="0.25">
      <c r="A55" s="6" t="s">
        <v>991</v>
      </c>
      <c r="B55" s="7" t="s">
        <v>992</v>
      </c>
      <c r="C55" s="8" t="s">
        <v>28</v>
      </c>
      <c r="D55" s="9">
        <v>7490</v>
      </c>
      <c r="E55" s="7" t="s">
        <v>521</v>
      </c>
      <c r="F55" s="10" t="s">
        <v>1005</v>
      </c>
      <c r="G55" s="7">
        <v>540</v>
      </c>
      <c r="H55" s="11" t="s">
        <v>1006</v>
      </c>
      <c r="I55" s="7">
        <v>540</v>
      </c>
      <c r="J55" s="7"/>
      <c r="K55" s="8"/>
      <c r="L55" s="12"/>
      <c r="M55" s="8"/>
      <c r="N55" s="12"/>
      <c r="O55" s="13"/>
      <c r="P55" s="10"/>
      <c r="Q55" s="14"/>
      <c r="R55" s="15"/>
    </row>
    <row r="56" spans="1:18" ht="51.75" x14ac:dyDescent="0.25">
      <c r="A56" s="6" t="s">
        <v>991</v>
      </c>
      <c r="B56" s="7" t="s">
        <v>992</v>
      </c>
      <c r="C56" s="8" t="s">
        <v>28</v>
      </c>
      <c r="D56" s="9">
        <v>7622.5</v>
      </c>
      <c r="E56" s="7" t="s">
        <v>1007</v>
      </c>
      <c r="F56" s="10" t="s">
        <v>1008</v>
      </c>
      <c r="G56" s="7">
        <v>540</v>
      </c>
      <c r="H56" s="11" t="s">
        <v>1009</v>
      </c>
      <c r="I56" s="7">
        <v>540</v>
      </c>
      <c r="J56" s="7"/>
      <c r="K56" s="8"/>
      <c r="L56" s="12"/>
      <c r="M56" s="8"/>
      <c r="N56" s="12"/>
      <c r="O56" s="13"/>
      <c r="P56" s="10"/>
      <c r="Q56" s="14"/>
      <c r="R56" s="15"/>
    </row>
    <row r="57" spans="1:18" ht="39" x14ac:dyDescent="0.25">
      <c r="A57" s="6" t="s">
        <v>991</v>
      </c>
      <c r="B57" s="7" t="s">
        <v>992</v>
      </c>
      <c r="C57" s="8" t="s">
        <v>28</v>
      </c>
      <c r="D57" s="9">
        <v>7623</v>
      </c>
      <c r="E57" s="7" t="s">
        <v>1010</v>
      </c>
      <c r="F57" s="10" t="s">
        <v>1011</v>
      </c>
      <c r="G57" s="7">
        <v>540</v>
      </c>
      <c r="H57" s="11" t="s">
        <v>1012</v>
      </c>
      <c r="I57" s="7">
        <v>540</v>
      </c>
      <c r="J57" s="7"/>
      <c r="K57" s="8"/>
      <c r="L57" s="12"/>
      <c r="M57" s="8"/>
      <c r="N57" s="12"/>
      <c r="O57" s="13"/>
      <c r="P57" s="10"/>
      <c r="Q57" s="14"/>
      <c r="R57" s="15"/>
    </row>
    <row r="58" spans="1:18" ht="255.75" x14ac:dyDescent="0.25">
      <c r="A58" s="6" t="s">
        <v>991</v>
      </c>
      <c r="B58" s="7" t="s">
        <v>992</v>
      </c>
      <c r="C58" s="8" t="s">
        <v>36</v>
      </c>
      <c r="D58" s="9">
        <v>7970</v>
      </c>
      <c r="E58" s="7" t="s">
        <v>938</v>
      </c>
      <c r="F58" s="10" t="s">
        <v>1003</v>
      </c>
      <c r="G58" s="7">
        <v>540</v>
      </c>
      <c r="H58" s="11" t="s">
        <v>1013</v>
      </c>
      <c r="I58" s="7">
        <v>540</v>
      </c>
      <c r="J58" s="7"/>
      <c r="K58" s="8"/>
      <c r="L58" s="12"/>
      <c r="M58" s="8"/>
      <c r="N58" s="12"/>
      <c r="O58" s="13"/>
      <c r="P58" s="10"/>
      <c r="Q58" s="14"/>
      <c r="R58" s="15"/>
    </row>
    <row r="59" spans="1:18" ht="26.25" x14ac:dyDescent="0.25">
      <c r="A59" s="6" t="s">
        <v>991</v>
      </c>
      <c r="B59" s="7" t="s">
        <v>992</v>
      </c>
      <c r="C59" s="8" t="s">
        <v>28</v>
      </c>
      <c r="D59" s="9">
        <v>8388</v>
      </c>
      <c r="E59" s="7" t="s">
        <v>650</v>
      </c>
      <c r="F59" s="10" t="s">
        <v>1014</v>
      </c>
      <c r="G59" s="7">
        <v>540</v>
      </c>
      <c r="H59" s="11" t="s">
        <v>1015</v>
      </c>
      <c r="I59" s="7">
        <v>540</v>
      </c>
      <c r="J59" s="7"/>
      <c r="K59" s="8"/>
      <c r="L59" s="12"/>
      <c r="M59" s="8"/>
      <c r="N59" s="12"/>
      <c r="O59" s="13"/>
      <c r="P59" s="10"/>
      <c r="Q59" s="14"/>
      <c r="R59" s="15"/>
    </row>
    <row r="60" spans="1:18" ht="26.25" x14ac:dyDescent="0.25">
      <c r="A60" s="6" t="s">
        <v>991</v>
      </c>
      <c r="B60" s="7" t="s">
        <v>992</v>
      </c>
      <c r="C60" s="8" t="s">
        <v>28</v>
      </c>
      <c r="D60" s="9">
        <v>9890</v>
      </c>
      <c r="E60" s="7" t="s">
        <v>903</v>
      </c>
      <c r="F60" s="10" t="s">
        <v>1016</v>
      </c>
      <c r="G60" s="7">
        <v>540</v>
      </c>
      <c r="H60" s="11" t="s">
        <v>1017</v>
      </c>
      <c r="I60" s="7">
        <v>540</v>
      </c>
      <c r="J60" s="7"/>
      <c r="K60" s="8"/>
      <c r="L60" s="12"/>
      <c r="M60" s="8"/>
      <c r="N60" s="12"/>
      <c r="O60" s="13"/>
      <c r="P60" s="10"/>
      <c r="Q60" s="14"/>
      <c r="R60" s="15"/>
    </row>
    <row r="61" spans="1:18" ht="39" x14ac:dyDescent="0.25">
      <c r="A61" s="6" t="s">
        <v>991</v>
      </c>
      <c r="B61" s="7" t="s">
        <v>992</v>
      </c>
      <c r="C61" s="8" t="s">
        <v>28</v>
      </c>
      <c r="D61" s="9">
        <v>13600</v>
      </c>
      <c r="E61" s="7" t="s">
        <v>451</v>
      </c>
      <c r="F61" s="10" t="s">
        <v>1018</v>
      </c>
      <c r="G61" s="7">
        <v>540</v>
      </c>
      <c r="H61" s="11" t="s">
        <v>1019</v>
      </c>
      <c r="I61" s="7">
        <v>540</v>
      </c>
      <c r="J61" s="7"/>
      <c r="K61" s="8"/>
      <c r="L61" s="12"/>
      <c r="M61" s="8"/>
      <c r="N61" s="12"/>
      <c r="O61" s="13"/>
      <c r="P61" s="10"/>
      <c r="Q61" s="14"/>
      <c r="R61" s="15"/>
    </row>
    <row r="62" spans="1:18" ht="64.5" x14ac:dyDescent="0.25">
      <c r="A62" s="6" t="s">
        <v>991</v>
      </c>
      <c r="B62" s="7" t="s">
        <v>992</v>
      </c>
      <c r="C62" s="8" t="s">
        <v>36</v>
      </c>
      <c r="D62" s="9">
        <v>23105</v>
      </c>
      <c r="E62" s="7" t="s">
        <v>53</v>
      </c>
      <c r="F62" s="10" t="s">
        <v>1020</v>
      </c>
      <c r="G62" s="7">
        <v>540</v>
      </c>
      <c r="H62" s="11" t="s">
        <v>1021</v>
      </c>
      <c r="I62" s="7">
        <v>540</v>
      </c>
      <c r="J62" s="7"/>
      <c r="K62" s="8"/>
      <c r="L62" s="12"/>
      <c r="M62" s="8"/>
      <c r="N62" s="12"/>
      <c r="O62" s="13"/>
      <c r="P62" s="10"/>
      <c r="Q62" s="14"/>
      <c r="R62" s="15"/>
    </row>
    <row r="63" spans="1:18" ht="39" x14ac:dyDescent="0.25">
      <c r="A63" s="6" t="s">
        <v>991</v>
      </c>
      <c r="B63" s="7" t="s">
        <v>992</v>
      </c>
      <c r="C63" s="8" t="s">
        <v>28</v>
      </c>
      <c r="D63" s="9">
        <v>27182</v>
      </c>
      <c r="E63" s="7" t="s">
        <v>53</v>
      </c>
      <c r="F63" s="10" t="s">
        <v>1022</v>
      </c>
      <c r="G63" s="7">
        <v>540</v>
      </c>
      <c r="H63" s="11" t="s">
        <v>1023</v>
      </c>
      <c r="I63" s="7">
        <v>540</v>
      </c>
      <c r="J63" s="7"/>
      <c r="K63" s="8"/>
      <c r="L63" s="12"/>
      <c r="M63" s="8"/>
      <c r="N63" s="12"/>
      <c r="O63" s="13"/>
      <c r="P63" s="10"/>
      <c r="Q63" s="14"/>
      <c r="R63" s="15"/>
    </row>
    <row r="64" spans="1:18" ht="64.5" x14ac:dyDescent="0.25">
      <c r="A64" s="6" t="s">
        <v>991</v>
      </c>
      <c r="B64" s="7" t="s">
        <v>992</v>
      </c>
      <c r="C64" s="8" t="s">
        <v>28</v>
      </c>
      <c r="D64" s="9">
        <v>29980</v>
      </c>
      <c r="E64" s="7" t="s">
        <v>918</v>
      </c>
      <c r="F64" s="10" t="s">
        <v>1024</v>
      </c>
      <c r="G64" s="7">
        <v>540</v>
      </c>
      <c r="H64" s="11" t="s">
        <v>1025</v>
      </c>
      <c r="I64" s="7">
        <v>540</v>
      </c>
      <c r="J64" s="7"/>
      <c r="K64" s="8"/>
      <c r="L64" s="12"/>
      <c r="M64" s="8"/>
      <c r="N64" s="12"/>
      <c r="O64" s="13"/>
      <c r="P64" s="10"/>
      <c r="Q64" s="14"/>
      <c r="R64" s="15"/>
    </row>
    <row r="65" spans="1:18" ht="39" x14ac:dyDescent="0.25">
      <c r="A65" s="6" t="s">
        <v>1026</v>
      </c>
      <c r="B65" s="7" t="s">
        <v>992</v>
      </c>
      <c r="C65" s="8" t="s">
        <v>28</v>
      </c>
      <c r="D65" s="9">
        <v>3690</v>
      </c>
      <c r="E65" s="7" t="s">
        <v>993</v>
      </c>
      <c r="F65" s="10" t="s">
        <v>994</v>
      </c>
      <c r="G65" s="7">
        <v>540</v>
      </c>
      <c r="H65" s="11" t="s">
        <v>1027</v>
      </c>
      <c r="I65" s="7">
        <v>540</v>
      </c>
      <c r="J65" s="7">
        <f>+(K65+M65)/2</f>
        <v>11899.5</v>
      </c>
      <c r="K65" s="8">
        <v>13800</v>
      </c>
      <c r="L65" s="12" t="s">
        <v>996</v>
      </c>
      <c r="M65" s="8">
        <v>9999</v>
      </c>
      <c r="N65" s="12" t="s">
        <v>1028</v>
      </c>
      <c r="O65" s="13" t="s">
        <v>479</v>
      </c>
      <c r="P65" s="10"/>
      <c r="Q65" s="14"/>
      <c r="R65" s="15"/>
    </row>
    <row r="66" spans="1:18" ht="39" x14ac:dyDescent="0.25">
      <c r="A66" s="6" t="s">
        <v>1026</v>
      </c>
      <c r="B66" s="7" t="s">
        <v>992</v>
      </c>
      <c r="C66" s="8" t="s">
        <v>28</v>
      </c>
      <c r="D66" s="9">
        <v>6014</v>
      </c>
      <c r="E66" s="7" t="s">
        <v>998</v>
      </c>
      <c r="F66" s="10" t="s">
        <v>999</v>
      </c>
      <c r="G66" s="7">
        <v>540</v>
      </c>
      <c r="H66" s="11" t="s">
        <v>1029</v>
      </c>
      <c r="I66" s="7">
        <v>540</v>
      </c>
      <c r="J66" s="7"/>
      <c r="K66" s="8"/>
      <c r="L66" s="12"/>
      <c r="M66" s="8"/>
      <c r="N66" s="12"/>
      <c r="O66" s="13"/>
      <c r="P66" s="10"/>
      <c r="Q66" s="14"/>
      <c r="R66" s="15"/>
    </row>
    <row r="67" spans="1:18" ht="64.5" x14ac:dyDescent="0.25">
      <c r="A67" s="6" t="s">
        <v>1026</v>
      </c>
      <c r="B67" s="7" t="s">
        <v>992</v>
      </c>
      <c r="C67" s="8" t="s">
        <v>28</v>
      </c>
      <c r="D67" s="9">
        <v>6813</v>
      </c>
      <c r="E67" s="7" t="s">
        <v>921</v>
      </c>
      <c r="F67" s="10" t="s">
        <v>1001</v>
      </c>
      <c r="G67" s="7">
        <v>540</v>
      </c>
      <c r="H67" s="11" t="s">
        <v>1030</v>
      </c>
      <c r="I67" s="7">
        <v>540</v>
      </c>
      <c r="J67" s="7"/>
      <c r="K67" s="8"/>
      <c r="L67" s="12"/>
      <c r="M67" s="8"/>
      <c r="N67" s="12"/>
      <c r="O67" s="13"/>
      <c r="P67" s="10"/>
      <c r="Q67" s="14"/>
      <c r="R67" s="15"/>
    </row>
    <row r="68" spans="1:18" ht="230.25" x14ac:dyDescent="0.25">
      <c r="A68" s="6" t="s">
        <v>1026</v>
      </c>
      <c r="B68" s="7" t="s">
        <v>992</v>
      </c>
      <c r="C68" s="8" t="s">
        <v>28</v>
      </c>
      <c r="D68" s="9">
        <v>6900</v>
      </c>
      <c r="E68" s="7" t="s">
        <v>938</v>
      </c>
      <c r="F68" s="10" t="s">
        <v>1003</v>
      </c>
      <c r="G68" s="7">
        <v>540</v>
      </c>
      <c r="H68" s="11" t="s">
        <v>1004</v>
      </c>
      <c r="I68" s="7">
        <v>540</v>
      </c>
      <c r="J68" s="7"/>
      <c r="K68" s="8"/>
      <c r="L68" s="12"/>
      <c r="M68" s="8"/>
      <c r="N68" s="12"/>
      <c r="O68" s="13"/>
      <c r="P68" s="10"/>
      <c r="Q68" s="14"/>
      <c r="R68" s="15"/>
    </row>
    <row r="69" spans="1:18" ht="128.25" x14ac:dyDescent="0.25">
      <c r="A69" s="6" t="s">
        <v>1026</v>
      </c>
      <c r="B69" s="7" t="s">
        <v>992</v>
      </c>
      <c r="C69" s="8" t="s">
        <v>28</v>
      </c>
      <c r="D69" s="9">
        <v>7490</v>
      </c>
      <c r="E69" s="7" t="s">
        <v>521</v>
      </c>
      <c r="F69" s="10" t="s">
        <v>1005</v>
      </c>
      <c r="G69" s="7">
        <v>540</v>
      </c>
      <c r="H69" s="11" t="s">
        <v>1031</v>
      </c>
      <c r="I69" s="7">
        <v>540</v>
      </c>
      <c r="J69" s="7"/>
      <c r="K69" s="8"/>
      <c r="L69" s="12"/>
      <c r="M69" s="8"/>
      <c r="N69" s="12"/>
      <c r="O69" s="13"/>
      <c r="P69" s="10"/>
      <c r="Q69" s="14"/>
      <c r="R69" s="15"/>
    </row>
    <row r="70" spans="1:18" ht="51.75" x14ac:dyDescent="0.25">
      <c r="A70" s="6" t="s">
        <v>1026</v>
      </c>
      <c r="B70" s="7" t="s">
        <v>992</v>
      </c>
      <c r="C70" s="8" t="s">
        <v>28</v>
      </c>
      <c r="D70" s="9">
        <v>7622.5</v>
      </c>
      <c r="E70" s="7" t="s">
        <v>1007</v>
      </c>
      <c r="F70" s="10" t="s">
        <v>1008</v>
      </c>
      <c r="G70" s="7">
        <v>540</v>
      </c>
      <c r="H70" s="11" t="s">
        <v>1032</v>
      </c>
      <c r="I70" s="7">
        <v>540</v>
      </c>
      <c r="J70" s="7"/>
      <c r="K70" s="8"/>
      <c r="L70" s="12"/>
      <c r="M70" s="8"/>
      <c r="N70" s="12"/>
      <c r="O70" s="13"/>
      <c r="P70" s="10"/>
      <c r="Q70" s="14"/>
      <c r="R70" s="15"/>
    </row>
    <row r="71" spans="1:18" ht="39" x14ac:dyDescent="0.25">
      <c r="A71" s="6" t="s">
        <v>1026</v>
      </c>
      <c r="B71" s="7" t="s">
        <v>992</v>
      </c>
      <c r="C71" s="8" t="s">
        <v>28</v>
      </c>
      <c r="D71" s="9">
        <v>7623</v>
      </c>
      <c r="E71" s="7" t="s">
        <v>1010</v>
      </c>
      <c r="F71" s="10" t="s">
        <v>1011</v>
      </c>
      <c r="G71" s="7">
        <v>540</v>
      </c>
      <c r="H71" s="11" t="s">
        <v>1033</v>
      </c>
      <c r="I71" s="7">
        <v>540</v>
      </c>
      <c r="J71" s="7"/>
      <c r="K71" s="8"/>
      <c r="L71" s="12"/>
      <c r="M71" s="8"/>
      <c r="N71" s="12"/>
      <c r="O71" s="13"/>
      <c r="P71" s="10"/>
      <c r="Q71" s="14"/>
      <c r="R71" s="15"/>
    </row>
    <row r="72" spans="1:18" ht="255.75" x14ac:dyDescent="0.25">
      <c r="A72" s="6" t="s">
        <v>1026</v>
      </c>
      <c r="B72" s="7" t="s">
        <v>992</v>
      </c>
      <c r="C72" s="8" t="s">
        <v>36</v>
      </c>
      <c r="D72" s="9">
        <v>7970</v>
      </c>
      <c r="E72" s="7" t="s">
        <v>938</v>
      </c>
      <c r="F72" s="10" t="s">
        <v>1003</v>
      </c>
      <c r="G72" s="7">
        <v>540</v>
      </c>
      <c r="H72" s="11" t="s">
        <v>1013</v>
      </c>
      <c r="I72" s="7">
        <v>540</v>
      </c>
      <c r="J72" s="7"/>
      <c r="K72" s="8"/>
      <c r="L72" s="12"/>
      <c r="M72" s="8"/>
      <c r="N72" s="12"/>
      <c r="O72" s="13"/>
      <c r="P72" s="10"/>
      <c r="Q72" s="14"/>
      <c r="R72" s="15"/>
    </row>
    <row r="73" spans="1:18" ht="26.25" x14ac:dyDescent="0.25">
      <c r="A73" s="6" t="s">
        <v>1026</v>
      </c>
      <c r="B73" s="7" t="s">
        <v>992</v>
      </c>
      <c r="C73" s="8" t="s">
        <v>28</v>
      </c>
      <c r="D73" s="9">
        <v>8388</v>
      </c>
      <c r="E73" s="7" t="s">
        <v>650</v>
      </c>
      <c r="F73" s="10" t="s">
        <v>1014</v>
      </c>
      <c r="G73" s="7">
        <v>540</v>
      </c>
      <c r="H73" s="11" t="s">
        <v>1034</v>
      </c>
      <c r="I73" s="7">
        <v>540</v>
      </c>
      <c r="J73" s="7"/>
      <c r="K73" s="8"/>
      <c r="L73" s="12"/>
      <c r="M73" s="8"/>
      <c r="N73" s="12"/>
      <c r="O73" s="13"/>
      <c r="P73" s="10"/>
      <c r="Q73" s="14"/>
      <c r="R73" s="15"/>
    </row>
    <row r="74" spans="1:18" ht="26.25" x14ac:dyDescent="0.25">
      <c r="A74" s="6" t="s">
        <v>1026</v>
      </c>
      <c r="B74" s="7" t="s">
        <v>992</v>
      </c>
      <c r="C74" s="8" t="s">
        <v>28</v>
      </c>
      <c r="D74" s="9">
        <v>9950</v>
      </c>
      <c r="E74" s="7" t="s">
        <v>903</v>
      </c>
      <c r="F74" s="10" t="s">
        <v>1016</v>
      </c>
      <c r="G74" s="7">
        <v>540</v>
      </c>
      <c r="H74" s="11" t="s">
        <v>1035</v>
      </c>
      <c r="I74" s="7">
        <v>540</v>
      </c>
      <c r="J74" s="7"/>
      <c r="K74" s="8"/>
      <c r="L74" s="12"/>
      <c r="M74" s="8"/>
      <c r="N74" s="12"/>
      <c r="O74" s="13"/>
      <c r="P74" s="10"/>
      <c r="Q74" s="14"/>
      <c r="R74" s="15"/>
    </row>
    <row r="75" spans="1:18" ht="51.75" x14ac:dyDescent="0.25">
      <c r="A75" s="6" t="s">
        <v>1026</v>
      </c>
      <c r="B75" s="7" t="s">
        <v>992</v>
      </c>
      <c r="C75" s="8" t="s">
        <v>28</v>
      </c>
      <c r="D75" s="9">
        <v>13600</v>
      </c>
      <c r="E75" s="7" t="s">
        <v>451</v>
      </c>
      <c r="F75" s="10" t="s">
        <v>1018</v>
      </c>
      <c r="G75" s="7">
        <v>540</v>
      </c>
      <c r="H75" s="11" t="s">
        <v>1036</v>
      </c>
      <c r="I75" s="7">
        <v>540</v>
      </c>
      <c r="J75" s="7"/>
      <c r="K75" s="8"/>
      <c r="L75" s="12"/>
      <c r="M75" s="8"/>
      <c r="N75" s="12"/>
      <c r="O75" s="13"/>
      <c r="P75" s="10"/>
      <c r="Q75" s="14"/>
      <c r="R75" s="15"/>
    </row>
    <row r="76" spans="1:18" ht="64.5" x14ac:dyDescent="0.25">
      <c r="A76" s="6" t="s">
        <v>1026</v>
      </c>
      <c r="B76" s="7" t="s">
        <v>992</v>
      </c>
      <c r="C76" s="8" t="s">
        <v>36</v>
      </c>
      <c r="D76" s="9">
        <v>23105</v>
      </c>
      <c r="E76" s="7" t="s">
        <v>53</v>
      </c>
      <c r="F76" s="10" t="s">
        <v>1037</v>
      </c>
      <c r="G76" s="7">
        <v>540</v>
      </c>
      <c r="H76" s="11" t="s">
        <v>1038</v>
      </c>
      <c r="I76" s="7">
        <v>540</v>
      </c>
      <c r="J76" s="7"/>
      <c r="K76" s="8"/>
      <c r="L76" s="12"/>
      <c r="M76" s="8"/>
      <c r="N76" s="12"/>
      <c r="O76" s="13"/>
      <c r="P76" s="10"/>
      <c r="Q76" s="14"/>
      <c r="R76" s="15"/>
    </row>
    <row r="77" spans="1:18" ht="39" x14ac:dyDescent="0.25">
      <c r="A77" s="6" t="s">
        <v>1026</v>
      </c>
      <c r="B77" s="7" t="s">
        <v>992</v>
      </c>
      <c r="C77" s="8" t="s">
        <v>28</v>
      </c>
      <c r="D77" s="9">
        <v>27182</v>
      </c>
      <c r="E77" s="7" t="s">
        <v>53</v>
      </c>
      <c r="F77" s="10" t="s">
        <v>1022</v>
      </c>
      <c r="G77" s="7">
        <v>540</v>
      </c>
      <c r="H77" s="11" t="s">
        <v>1039</v>
      </c>
      <c r="I77" s="7">
        <v>540</v>
      </c>
      <c r="J77" s="7"/>
      <c r="K77" s="8"/>
      <c r="L77" s="12"/>
      <c r="M77" s="8"/>
      <c r="N77" s="12"/>
      <c r="O77" s="13"/>
      <c r="P77" s="10"/>
      <c r="Q77" s="14"/>
      <c r="R77" s="15"/>
    </row>
    <row r="78" spans="1:18" ht="64.5" x14ac:dyDescent="0.25">
      <c r="A78" s="6" t="s">
        <v>1026</v>
      </c>
      <c r="B78" s="7" t="s">
        <v>992</v>
      </c>
      <c r="C78" s="8" t="s">
        <v>28</v>
      </c>
      <c r="D78" s="9">
        <v>29980</v>
      </c>
      <c r="E78" s="7" t="s">
        <v>918</v>
      </c>
      <c r="F78" s="10" t="s">
        <v>1024</v>
      </c>
      <c r="G78" s="7">
        <v>540</v>
      </c>
      <c r="H78" s="11" t="s">
        <v>1040</v>
      </c>
      <c r="I78" s="7">
        <v>540</v>
      </c>
      <c r="J78" s="7"/>
      <c r="K78" s="8"/>
      <c r="L78" s="12"/>
      <c r="M78" s="8"/>
      <c r="N78" s="12"/>
      <c r="O78" s="13"/>
      <c r="P78" s="10"/>
      <c r="Q78" s="14"/>
      <c r="R78" s="15"/>
    </row>
    <row r="79" spans="1:18" ht="39" x14ac:dyDescent="0.25">
      <c r="A79" s="6" t="s">
        <v>1041</v>
      </c>
      <c r="B79" s="7" t="s">
        <v>992</v>
      </c>
      <c r="C79" s="8" t="s">
        <v>28</v>
      </c>
      <c r="D79" s="9">
        <v>3690</v>
      </c>
      <c r="E79" s="7" t="s">
        <v>993</v>
      </c>
      <c r="F79" s="10" t="s">
        <v>994</v>
      </c>
      <c r="G79" s="7">
        <v>300</v>
      </c>
      <c r="H79" s="11" t="s">
        <v>1042</v>
      </c>
      <c r="I79" s="7">
        <v>300</v>
      </c>
      <c r="J79" s="7">
        <f>+(K79+M79)/2</f>
        <v>11285</v>
      </c>
      <c r="K79" s="8">
        <v>13800</v>
      </c>
      <c r="L79" s="12" t="s">
        <v>996</v>
      </c>
      <c r="M79" s="8">
        <v>8770</v>
      </c>
      <c r="N79" s="12" t="s">
        <v>1043</v>
      </c>
      <c r="O79" s="13" t="s">
        <v>479</v>
      </c>
      <c r="P79" s="10"/>
      <c r="Q79" s="14"/>
      <c r="R79" s="15"/>
    </row>
    <row r="80" spans="1:18" ht="26.25" x14ac:dyDescent="0.25">
      <c r="A80" s="6" t="s">
        <v>1041</v>
      </c>
      <c r="B80" s="7" t="s">
        <v>992</v>
      </c>
      <c r="C80" s="8" t="s">
        <v>28</v>
      </c>
      <c r="D80" s="9">
        <v>6014</v>
      </c>
      <c r="E80" s="7" t="s">
        <v>998</v>
      </c>
      <c r="F80" s="10" t="s">
        <v>999</v>
      </c>
      <c r="G80" s="7">
        <v>300</v>
      </c>
      <c r="H80" s="11" t="s">
        <v>1044</v>
      </c>
      <c r="I80" s="7">
        <v>300</v>
      </c>
      <c r="J80" s="7"/>
      <c r="K80" s="8"/>
      <c r="L80" s="12"/>
      <c r="M80" s="8"/>
      <c r="N80" s="12"/>
      <c r="O80" s="13"/>
      <c r="P80" s="10"/>
      <c r="Q80" s="14"/>
      <c r="R80" s="15"/>
    </row>
    <row r="81" spans="1:18" ht="64.5" x14ac:dyDescent="0.25">
      <c r="A81" s="6" t="s">
        <v>1041</v>
      </c>
      <c r="B81" s="7" t="s">
        <v>992</v>
      </c>
      <c r="C81" s="8" t="s">
        <v>28</v>
      </c>
      <c r="D81" s="9">
        <v>6813</v>
      </c>
      <c r="E81" s="7" t="s">
        <v>921</v>
      </c>
      <c r="F81" s="10" t="s">
        <v>1001</v>
      </c>
      <c r="G81" s="7">
        <v>300</v>
      </c>
      <c r="H81" s="11" t="s">
        <v>1045</v>
      </c>
      <c r="I81" s="7">
        <v>300</v>
      </c>
      <c r="J81" s="7"/>
      <c r="K81" s="8"/>
      <c r="L81" s="12"/>
      <c r="M81" s="8"/>
      <c r="N81" s="12"/>
      <c r="O81" s="13"/>
      <c r="P81" s="10"/>
      <c r="Q81" s="14"/>
      <c r="R81" s="15"/>
    </row>
    <row r="82" spans="1:18" ht="230.25" x14ac:dyDescent="0.25">
      <c r="A82" s="6" t="s">
        <v>1041</v>
      </c>
      <c r="B82" s="7" t="s">
        <v>992</v>
      </c>
      <c r="C82" s="8" t="s">
        <v>28</v>
      </c>
      <c r="D82" s="9">
        <v>6900</v>
      </c>
      <c r="E82" s="7" t="s">
        <v>938</v>
      </c>
      <c r="F82" s="10" t="s">
        <v>1003</v>
      </c>
      <c r="G82" s="7">
        <v>300</v>
      </c>
      <c r="H82" s="11" t="s">
        <v>1004</v>
      </c>
      <c r="I82" s="7">
        <v>300</v>
      </c>
      <c r="J82" s="7"/>
      <c r="K82" s="8"/>
      <c r="L82" s="12"/>
      <c r="M82" s="8"/>
      <c r="N82" s="12"/>
      <c r="O82" s="13"/>
      <c r="P82" s="10"/>
      <c r="Q82" s="14"/>
      <c r="R82" s="15"/>
    </row>
    <row r="83" spans="1:18" ht="128.25" x14ac:dyDescent="0.25">
      <c r="A83" s="6" t="s">
        <v>1041</v>
      </c>
      <c r="B83" s="7" t="s">
        <v>992</v>
      </c>
      <c r="C83" s="8" t="s">
        <v>28</v>
      </c>
      <c r="D83" s="9">
        <v>7490</v>
      </c>
      <c r="E83" s="7" t="s">
        <v>521</v>
      </c>
      <c r="F83" s="10" t="s">
        <v>1005</v>
      </c>
      <c r="G83" s="7">
        <v>300</v>
      </c>
      <c r="H83" s="11" t="s">
        <v>1046</v>
      </c>
      <c r="I83" s="7">
        <v>300</v>
      </c>
      <c r="J83" s="7"/>
      <c r="K83" s="8"/>
      <c r="L83" s="12"/>
      <c r="M83" s="8"/>
      <c r="N83" s="12"/>
      <c r="O83" s="13"/>
      <c r="P83" s="10"/>
      <c r="Q83" s="14"/>
      <c r="R83" s="15"/>
    </row>
    <row r="84" spans="1:18" ht="51.75" x14ac:dyDescent="0.25">
      <c r="A84" s="6" t="s">
        <v>1041</v>
      </c>
      <c r="B84" s="7" t="s">
        <v>992</v>
      </c>
      <c r="C84" s="8" t="s">
        <v>28</v>
      </c>
      <c r="D84" s="9">
        <v>7622.5</v>
      </c>
      <c r="E84" s="7" t="s">
        <v>1007</v>
      </c>
      <c r="F84" s="10" t="s">
        <v>1008</v>
      </c>
      <c r="G84" s="7">
        <v>300</v>
      </c>
      <c r="H84" s="11" t="s">
        <v>1047</v>
      </c>
      <c r="I84" s="7">
        <v>300</v>
      </c>
      <c r="J84" s="7"/>
      <c r="K84" s="8"/>
      <c r="L84" s="12"/>
      <c r="M84" s="8"/>
      <c r="N84" s="12"/>
      <c r="O84" s="13"/>
      <c r="P84" s="10"/>
      <c r="Q84" s="14"/>
      <c r="R84" s="15"/>
    </row>
    <row r="85" spans="1:18" ht="39" x14ac:dyDescent="0.25">
      <c r="A85" s="6" t="s">
        <v>1041</v>
      </c>
      <c r="B85" s="7" t="s">
        <v>992</v>
      </c>
      <c r="C85" s="8" t="s">
        <v>28</v>
      </c>
      <c r="D85" s="9">
        <v>7623</v>
      </c>
      <c r="E85" s="7" t="s">
        <v>1010</v>
      </c>
      <c r="F85" s="10" t="s">
        <v>1011</v>
      </c>
      <c r="G85" s="7">
        <v>300</v>
      </c>
      <c r="H85" s="11" t="s">
        <v>1048</v>
      </c>
      <c r="I85" s="7">
        <v>300</v>
      </c>
      <c r="J85" s="7"/>
      <c r="K85" s="8"/>
      <c r="L85" s="12"/>
      <c r="M85" s="8"/>
      <c r="N85" s="12"/>
      <c r="O85" s="13"/>
      <c r="P85" s="10"/>
      <c r="Q85" s="14"/>
      <c r="R85" s="15"/>
    </row>
    <row r="86" spans="1:18" ht="255.75" x14ac:dyDescent="0.25">
      <c r="A86" s="6" t="s">
        <v>1041</v>
      </c>
      <c r="B86" s="7" t="s">
        <v>992</v>
      </c>
      <c r="C86" s="8" t="s">
        <v>36</v>
      </c>
      <c r="D86" s="9">
        <v>7970</v>
      </c>
      <c r="E86" s="7" t="s">
        <v>938</v>
      </c>
      <c r="F86" s="10" t="s">
        <v>1003</v>
      </c>
      <c r="G86" s="7">
        <v>300</v>
      </c>
      <c r="H86" s="11" t="s">
        <v>1013</v>
      </c>
      <c r="I86" s="7">
        <v>300</v>
      </c>
      <c r="J86" s="7"/>
      <c r="K86" s="8"/>
      <c r="L86" s="12"/>
      <c r="M86" s="8"/>
      <c r="N86" s="12"/>
      <c r="O86" s="13"/>
      <c r="P86" s="10"/>
      <c r="Q86" s="14"/>
      <c r="R86" s="15"/>
    </row>
    <row r="87" spans="1:18" ht="26.25" x14ac:dyDescent="0.25">
      <c r="A87" s="6" t="s">
        <v>1041</v>
      </c>
      <c r="B87" s="7" t="s">
        <v>992</v>
      </c>
      <c r="C87" s="8" t="s">
        <v>28</v>
      </c>
      <c r="D87" s="9">
        <v>8388</v>
      </c>
      <c r="E87" s="7" t="s">
        <v>650</v>
      </c>
      <c r="F87" s="10" t="s">
        <v>1014</v>
      </c>
      <c r="G87" s="7">
        <v>300</v>
      </c>
      <c r="H87" s="11" t="s">
        <v>1049</v>
      </c>
      <c r="I87" s="7">
        <v>300</v>
      </c>
      <c r="J87" s="7"/>
      <c r="K87" s="8"/>
      <c r="L87" s="12"/>
      <c r="M87" s="8"/>
      <c r="N87" s="12"/>
      <c r="O87" s="13"/>
      <c r="P87" s="10"/>
      <c r="Q87" s="14"/>
      <c r="R87" s="15"/>
    </row>
    <row r="88" spans="1:18" ht="26.25" x14ac:dyDescent="0.25">
      <c r="A88" s="6" t="s">
        <v>1041</v>
      </c>
      <c r="B88" s="7" t="s">
        <v>992</v>
      </c>
      <c r="C88" s="8" t="s">
        <v>28</v>
      </c>
      <c r="D88" s="9">
        <v>10150</v>
      </c>
      <c r="E88" s="7" t="s">
        <v>903</v>
      </c>
      <c r="F88" s="10" t="s">
        <v>1016</v>
      </c>
      <c r="G88" s="7">
        <v>300</v>
      </c>
      <c r="H88" s="11" t="s">
        <v>1050</v>
      </c>
      <c r="I88" s="7">
        <v>300</v>
      </c>
      <c r="J88" s="7"/>
      <c r="K88" s="8"/>
      <c r="L88" s="12"/>
      <c r="M88" s="8"/>
      <c r="N88" s="12"/>
      <c r="O88" s="13"/>
      <c r="P88" s="10"/>
      <c r="Q88" s="14"/>
      <c r="R88" s="15"/>
    </row>
    <row r="89" spans="1:18" ht="51.75" x14ac:dyDescent="0.25">
      <c r="A89" s="6" t="s">
        <v>1041</v>
      </c>
      <c r="B89" s="7" t="s">
        <v>992</v>
      </c>
      <c r="C89" s="8" t="s">
        <v>28</v>
      </c>
      <c r="D89" s="9">
        <v>13600</v>
      </c>
      <c r="E89" s="7" t="s">
        <v>451</v>
      </c>
      <c r="F89" s="10" t="s">
        <v>1018</v>
      </c>
      <c r="G89" s="7">
        <v>300</v>
      </c>
      <c r="H89" s="11" t="s">
        <v>1051</v>
      </c>
      <c r="I89" s="7">
        <v>300</v>
      </c>
      <c r="J89" s="7"/>
      <c r="K89" s="8"/>
      <c r="L89" s="12"/>
      <c r="M89" s="8"/>
      <c r="N89" s="12"/>
      <c r="O89" s="13"/>
      <c r="P89" s="10"/>
      <c r="Q89" s="14"/>
      <c r="R89" s="15"/>
    </row>
    <row r="90" spans="1:18" ht="64.5" x14ac:dyDescent="0.25">
      <c r="A90" s="6" t="s">
        <v>1041</v>
      </c>
      <c r="B90" s="7" t="s">
        <v>992</v>
      </c>
      <c r="C90" s="8" t="s">
        <v>36</v>
      </c>
      <c r="D90" s="9">
        <v>23105</v>
      </c>
      <c r="E90" s="7" t="s">
        <v>53</v>
      </c>
      <c r="F90" s="10" t="s">
        <v>1020</v>
      </c>
      <c r="G90" s="7">
        <v>300</v>
      </c>
      <c r="H90" s="11" t="s">
        <v>1052</v>
      </c>
      <c r="I90" s="7">
        <v>300</v>
      </c>
      <c r="J90" s="7"/>
      <c r="K90" s="8"/>
      <c r="L90" s="12"/>
      <c r="M90" s="8"/>
      <c r="N90" s="12"/>
      <c r="O90" s="13"/>
      <c r="P90" s="10"/>
      <c r="Q90" s="14"/>
      <c r="R90" s="15"/>
    </row>
    <row r="91" spans="1:18" ht="39" x14ac:dyDescent="0.25">
      <c r="A91" s="6" t="s">
        <v>1041</v>
      </c>
      <c r="B91" s="7" t="s">
        <v>992</v>
      </c>
      <c r="C91" s="8" t="s">
        <v>28</v>
      </c>
      <c r="D91" s="9">
        <v>27182</v>
      </c>
      <c r="E91" s="7" t="s">
        <v>53</v>
      </c>
      <c r="F91" s="10" t="s">
        <v>1022</v>
      </c>
      <c r="G91" s="7">
        <v>300</v>
      </c>
      <c r="H91" s="11" t="s">
        <v>1053</v>
      </c>
      <c r="I91" s="7">
        <v>300</v>
      </c>
      <c r="J91" s="7"/>
      <c r="K91" s="8"/>
      <c r="L91" s="12"/>
      <c r="M91" s="8"/>
      <c r="N91" s="12"/>
      <c r="O91" s="13"/>
      <c r="P91" s="10"/>
      <c r="Q91" s="14"/>
      <c r="R91" s="15"/>
    </row>
    <row r="92" spans="1:18" ht="64.5" x14ac:dyDescent="0.25">
      <c r="A92" s="6" t="s">
        <v>1041</v>
      </c>
      <c r="B92" s="7" t="s">
        <v>992</v>
      </c>
      <c r="C92" s="8" t="s">
        <v>28</v>
      </c>
      <c r="D92" s="9">
        <v>29980</v>
      </c>
      <c r="E92" s="7" t="s">
        <v>918</v>
      </c>
      <c r="F92" s="10" t="s">
        <v>1024</v>
      </c>
      <c r="G92" s="7">
        <v>300</v>
      </c>
      <c r="H92" s="11" t="s">
        <v>1054</v>
      </c>
      <c r="I92" s="7">
        <v>300</v>
      </c>
      <c r="J92" s="7"/>
      <c r="K92" s="8"/>
      <c r="L92" s="12"/>
      <c r="M92" s="8"/>
      <c r="N92" s="12"/>
      <c r="O92" s="13"/>
      <c r="P92" s="10"/>
      <c r="Q92" s="14"/>
      <c r="R92" s="15"/>
    </row>
    <row r="93" spans="1:18" ht="26.25" x14ac:dyDescent="0.25">
      <c r="A93" s="6" t="s">
        <v>1055</v>
      </c>
      <c r="B93" s="7" t="s">
        <v>1056</v>
      </c>
      <c r="C93" s="8" t="s">
        <v>28</v>
      </c>
      <c r="D93" s="9">
        <v>397</v>
      </c>
      <c r="E93" s="7" t="s">
        <v>650</v>
      </c>
      <c r="F93" s="10" t="s">
        <v>1057</v>
      </c>
      <c r="G93" s="7">
        <v>6000</v>
      </c>
      <c r="H93" s="11" t="s">
        <v>1058</v>
      </c>
      <c r="I93" s="7">
        <v>6000</v>
      </c>
      <c r="J93" s="7">
        <f>+(K93+M93+O93)/3</f>
        <v>731.56</v>
      </c>
      <c r="K93" s="8">
        <v>791.4</v>
      </c>
      <c r="L93" s="12" t="s">
        <v>1223</v>
      </c>
      <c r="M93" s="8">
        <v>659.88</v>
      </c>
      <c r="N93" s="12" t="s">
        <v>1059</v>
      </c>
      <c r="O93" s="13">
        <v>743.4</v>
      </c>
      <c r="P93" s="12" t="s">
        <v>1060</v>
      </c>
      <c r="Q93" s="14" t="s">
        <v>479</v>
      </c>
      <c r="R93" s="15"/>
    </row>
    <row r="94" spans="1:18" ht="77.25" x14ac:dyDescent="0.25">
      <c r="A94" s="6" t="s">
        <v>1055</v>
      </c>
      <c r="B94" s="7" t="s">
        <v>1056</v>
      </c>
      <c r="C94" s="8" t="s">
        <v>36</v>
      </c>
      <c r="D94" s="9">
        <v>419.48</v>
      </c>
      <c r="E94" s="7" t="s">
        <v>526</v>
      </c>
      <c r="F94" s="10" t="s">
        <v>959</v>
      </c>
      <c r="G94" s="7">
        <v>6000</v>
      </c>
      <c r="H94" s="11" t="s">
        <v>1061</v>
      </c>
      <c r="I94" s="7">
        <v>6000</v>
      </c>
      <c r="J94" s="7">
        <f>+(K94+M94+O94)/3</f>
        <v>731.56</v>
      </c>
      <c r="K94" s="8">
        <v>791.4</v>
      </c>
      <c r="L94" s="12" t="s">
        <v>1223</v>
      </c>
      <c r="M94" s="8">
        <v>659.88</v>
      </c>
      <c r="N94" s="12" t="s">
        <v>1059</v>
      </c>
      <c r="O94" s="13">
        <v>743.4</v>
      </c>
      <c r="P94" s="12" t="s">
        <v>1060</v>
      </c>
      <c r="Q94" s="14" t="s">
        <v>479</v>
      </c>
      <c r="R94" s="15"/>
    </row>
    <row r="95" spans="1:18" ht="77.25" x14ac:dyDescent="0.25">
      <c r="A95" s="6" t="s">
        <v>1055</v>
      </c>
      <c r="B95" s="7" t="s">
        <v>1056</v>
      </c>
      <c r="C95" s="8" t="s">
        <v>36</v>
      </c>
      <c r="D95" s="9">
        <v>437</v>
      </c>
      <c r="E95" s="7" t="s">
        <v>53</v>
      </c>
      <c r="F95" s="10" t="s">
        <v>1062</v>
      </c>
      <c r="G95" s="7">
        <v>6000</v>
      </c>
      <c r="H95" s="11" t="s">
        <v>1063</v>
      </c>
      <c r="I95" s="7">
        <v>6000</v>
      </c>
      <c r="J95" s="7">
        <f>+(K95+M95+O95)/3</f>
        <v>731.56</v>
      </c>
      <c r="K95" s="8">
        <v>791.4</v>
      </c>
      <c r="L95" s="12" t="s">
        <v>1223</v>
      </c>
      <c r="M95" s="8">
        <v>659.88</v>
      </c>
      <c r="N95" s="12" t="s">
        <v>1059</v>
      </c>
      <c r="O95" s="13">
        <v>743.4</v>
      </c>
      <c r="P95" s="12" t="s">
        <v>1060</v>
      </c>
      <c r="Q95" s="14" t="s">
        <v>479</v>
      </c>
      <c r="R95" s="15"/>
    </row>
    <row r="96" spans="1:18" ht="26.25" x14ac:dyDescent="0.25">
      <c r="A96" s="6" t="s">
        <v>1055</v>
      </c>
      <c r="B96" s="7" t="s">
        <v>1056</v>
      </c>
      <c r="C96" s="8" t="s">
        <v>28</v>
      </c>
      <c r="D96" s="9">
        <v>438</v>
      </c>
      <c r="E96" s="7" t="s">
        <v>521</v>
      </c>
      <c r="F96" s="10" t="s">
        <v>1064</v>
      </c>
      <c r="G96" s="7">
        <v>6000</v>
      </c>
      <c r="H96" s="11" t="s">
        <v>1065</v>
      </c>
      <c r="I96" s="7">
        <v>6000</v>
      </c>
      <c r="J96" s="7">
        <f>+(K96+M96+O96)/3</f>
        <v>731.56</v>
      </c>
      <c r="K96" s="8">
        <v>791.4</v>
      </c>
      <c r="L96" s="12" t="s">
        <v>1223</v>
      </c>
      <c r="M96" s="8">
        <v>659.88</v>
      </c>
      <c r="N96" s="12" t="s">
        <v>1059</v>
      </c>
      <c r="O96" s="13">
        <v>743.4</v>
      </c>
      <c r="P96" s="12" t="s">
        <v>1060</v>
      </c>
      <c r="Q96" s="14" t="s">
        <v>479</v>
      </c>
      <c r="R96" s="15"/>
    </row>
    <row r="97" spans="1:18" ht="77.25" x14ac:dyDescent="0.25">
      <c r="A97" s="6" t="s">
        <v>1055</v>
      </c>
      <c r="B97" s="7" t="s">
        <v>1056</v>
      </c>
      <c r="C97" s="8" t="s">
        <v>28</v>
      </c>
      <c r="D97" s="9">
        <v>466.09</v>
      </c>
      <c r="E97" s="7" t="s">
        <v>526</v>
      </c>
      <c r="F97" s="10" t="s">
        <v>959</v>
      </c>
      <c r="G97" s="7">
        <v>6000</v>
      </c>
      <c r="H97" s="11" t="s">
        <v>1066</v>
      </c>
      <c r="I97" s="7">
        <v>6000</v>
      </c>
      <c r="J97" s="7">
        <f>+(K97+M97+O97)/3</f>
        <v>731.56</v>
      </c>
      <c r="K97" s="8">
        <v>791.4</v>
      </c>
      <c r="L97" s="12" t="s">
        <v>1223</v>
      </c>
      <c r="M97" s="8">
        <v>659.88</v>
      </c>
      <c r="N97" s="12" t="s">
        <v>1059</v>
      </c>
      <c r="O97" s="13">
        <v>743.4</v>
      </c>
      <c r="P97" s="12" t="s">
        <v>1060</v>
      </c>
      <c r="Q97" s="14" t="s">
        <v>479</v>
      </c>
      <c r="R97" s="15"/>
    </row>
    <row r="98" spans="1:18" ht="26.25" x14ac:dyDescent="0.25">
      <c r="A98" s="6" t="s">
        <v>1055</v>
      </c>
      <c r="B98" s="7" t="s">
        <v>1056</v>
      </c>
      <c r="C98" s="8" t="s">
        <v>28</v>
      </c>
      <c r="D98" s="9">
        <v>473.27</v>
      </c>
      <c r="E98" s="7" t="s">
        <v>661</v>
      </c>
      <c r="F98" s="10" t="s">
        <v>1067</v>
      </c>
      <c r="G98" s="7">
        <v>6000</v>
      </c>
      <c r="H98" s="11" t="s">
        <v>1068</v>
      </c>
      <c r="I98" s="7">
        <v>6000</v>
      </c>
      <c r="J98" s="7"/>
      <c r="K98" s="8"/>
      <c r="L98" s="12"/>
      <c r="M98" s="8"/>
      <c r="N98" s="12"/>
      <c r="O98" s="13"/>
      <c r="P98" s="10"/>
      <c r="Q98" s="14"/>
      <c r="R98" s="15"/>
    </row>
    <row r="99" spans="1:18" ht="26.25" x14ac:dyDescent="0.25">
      <c r="A99" s="6" t="s">
        <v>1055</v>
      </c>
      <c r="B99" s="7" t="s">
        <v>1056</v>
      </c>
      <c r="C99" s="8" t="s">
        <v>36</v>
      </c>
      <c r="D99" s="9">
        <v>512</v>
      </c>
      <c r="E99" s="7" t="s">
        <v>650</v>
      </c>
      <c r="F99" s="10" t="s">
        <v>1057</v>
      </c>
      <c r="G99" s="7">
        <v>480</v>
      </c>
      <c r="H99" s="11" t="s">
        <v>1069</v>
      </c>
      <c r="I99" s="7">
        <v>6000</v>
      </c>
      <c r="J99" s="7"/>
      <c r="K99" s="8"/>
      <c r="L99" s="12"/>
      <c r="M99" s="8"/>
      <c r="N99" s="12"/>
      <c r="O99" s="13"/>
      <c r="P99" s="10"/>
      <c r="Q99" s="14"/>
      <c r="R99" s="15"/>
    </row>
    <row r="100" spans="1:18" ht="39" x14ac:dyDescent="0.25">
      <c r="A100" s="6" t="s">
        <v>1055</v>
      </c>
      <c r="B100" s="7" t="s">
        <v>1056</v>
      </c>
      <c r="C100" s="8" t="s">
        <v>28</v>
      </c>
      <c r="D100" s="9">
        <v>546</v>
      </c>
      <c r="E100" s="7" t="s">
        <v>53</v>
      </c>
      <c r="F100" s="10" t="s">
        <v>1070</v>
      </c>
      <c r="G100" s="7">
        <v>6000</v>
      </c>
      <c r="H100" s="11" t="s">
        <v>1071</v>
      </c>
      <c r="I100" s="7">
        <v>6000</v>
      </c>
      <c r="J100" s="7">
        <f>+(K100+M100+O100)/3</f>
        <v>731.56</v>
      </c>
      <c r="K100" s="8">
        <v>791.4</v>
      </c>
      <c r="L100" s="12" t="s">
        <v>1223</v>
      </c>
      <c r="M100" s="8">
        <v>659.88</v>
      </c>
      <c r="N100" s="12" t="s">
        <v>1059</v>
      </c>
      <c r="O100" s="13">
        <v>743.4</v>
      </c>
      <c r="P100" s="12" t="s">
        <v>1060</v>
      </c>
      <c r="Q100" s="14" t="s">
        <v>479</v>
      </c>
      <c r="R100" s="15"/>
    </row>
    <row r="101" spans="1:18" x14ac:dyDescent="0.25">
      <c r="A101" s="6" t="s">
        <v>1055</v>
      </c>
      <c r="B101" s="7" t="s">
        <v>1056</v>
      </c>
      <c r="C101" s="8" t="s">
        <v>28</v>
      </c>
      <c r="D101" s="9">
        <v>640.82000000000005</v>
      </c>
      <c r="E101" s="7" t="s">
        <v>480</v>
      </c>
      <c r="F101" s="10" t="s">
        <v>1072</v>
      </c>
      <c r="G101" s="7">
        <v>6000</v>
      </c>
      <c r="H101" s="11" t="s">
        <v>1073</v>
      </c>
      <c r="I101" s="7">
        <v>6000</v>
      </c>
      <c r="J101" s="7"/>
      <c r="K101" s="8"/>
      <c r="L101" s="12"/>
      <c r="M101" s="8"/>
      <c r="N101" s="12"/>
      <c r="O101" s="13"/>
      <c r="P101" s="12"/>
      <c r="Q101" s="14"/>
      <c r="R101" s="15"/>
    </row>
    <row r="102" spans="1:18" ht="26.25" x14ac:dyDescent="0.25">
      <c r="A102" s="6" t="s">
        <v>1055</v>
      </c>
      <c r="B102" s="7" t="s">
        <v>1056</v>
      </c>
      <c r="C102" s="8" t="s">
        <v>28</v>
      </c>
      <c r="D102" s="9">
        <v>1224</v>
      </c>
      <c r="E102" s="7" t="s">
        <v>451</v>
      </c>
      <c r="F102" s="10" t="s">
        <v>1074</v>
      </c>
      <c r="G102" s="7">
        <v>6000</v>
      </c>
      <c r="H102" s="11" t="s">
        <v>1075</v>
      </c>
      <c r="I102" s="7">
        <v>6000</v>
      </c>
      <c r="J102" s="7">
        <f>+(K102+M102+O102)/3</f>
        <v>731.56</v>
      </c>
      <c r="K102" s="8">
        <v>791.4</v>
      </c>
      <c r="L102" s="12" t="s">
        <v>1223</v>
      </c>
      <c r="M102" s="8">
        <v>659.88</v>
      </c>
      <c r="N102" s="12" t="s">
        <v>1059</v>
      </c>
      <c r="O102" s="13">
        <v>743.4</v>
      </c>
      <c r="P102" s="12" t="s">
        <v>1060</v>
      </c>
      <c r="Q102" s="14" t="s">
        <v>479</v>
      </c>
      <c r="R102" s="15"/>
    </row>
    <row r="103" spans="1:18" ht="51.75" x14ac:dyDescent="0.25">
      <c r="A103" s="6" t="s">
        <v>1076</v>
      </c>
      <c r="B103" s="7" t="s">
        <v>1077</v>
      </c>
      <c r="C103" s="8" t="s">
        <v>36</v>
      </c>
      <c r="D103" s="9">
        <v>519</v>
      </c>
      <c r="E103" s="7" t="s">
        <v>918</v>
      </c>
      <c r="F103" s="10" t="s">
        <v>1078</v>
      </c>
      <c r="G103" s="7">
        <v>7200</v>
      </c>
      <c r="H103" s="11" t="s">
        <v>1079</v>
      </c>
      <c r="I103" s="7">
        <v>7200</v>
      </c>
      <c r="J103" s="7">
        <f>+(K103+M103)/2</f>
        <v>744.59999999999991</v>
      </c>
      <c r="K103" s="8">
        <v>701.9</v>
      </c>
      <c r="L103" s="12" t="s">
        <v>1080</v>
      </c>
      <c r="M103" s="8">
        <v>787.3</v>
      </c>
      <c r="N103" s="12" t="s">
        <v>1081</v>
      </c>
      <c r="O103" s="13"/>
      <c r="P103" s="10"/>
      <c r="Q103" s="14"/>
      <c r="R103" s="15"/>
    </row>
    <row r="104" spans="1:18" x14ac:dyDescent="0.25">
      <c r="A104" s="6" t="s">
        <v>1076</v>
      </c>
      <c r="B104" s="7" t="s">
        <v>1077</v>
      </c>
      <c r="C104" s="8" t="s">
        <v>28</v>
      </c>
      <c r="D104" s="9">
        <v>598</v>
      </c>
      <c r="E104" s="7" t="s">
        <v>918</v>
      </c>
      <c r="F104" s="10" t="s">
        <v>1078</v>
      </c>
      <c r="G104" s="7">
        <v>7200</v>
      </c>
      <c r="H104" s="11" t="s">
        <v>1082</v>
      </c>
      <c r="I104" s="7">
        <v>7200</v>
      </c>
      <c r="J104" s="7">
        <f t="shared" ref="J104:J106" si="0">+(K104+M104)/2</f>
        <v>744.59999999999991</v>
      </c>
      <c r="K104" s="8">
        <v>701.9</v>
      </c>
      <c r="L104" s="12" t="s">
        <v>1080</v>
      </c>
      <c r="M104" s="8">
        <v>787.3</v>
      </c>
      <c r="N104" s="12" t="s">
        <v>1081</v>
      </c>
      <c r="O104" s="13"/>
      <c r="P104" s="10"/>
      <c r="Q104" s="14"/>
      <c r="R104" s="15"/>
    </row>
    <row r="105" spans="1:18" ht="39" x14ac:dyDescent="0.25">
      <c r="A105" s="6" t="s">
        <v>1076</v>
      </c>
      <c r="B105" s="7" t="s">
        <v>1077</v>
      </c>
      <c r="C105" s="8" t="s">
        <v>28</v>
      </c>
      <c r="D105" s="9">
        <v>630.99</v>
      </c>
      <c r="E105" s="7" t="s">
        <v>661</v>
      </c>
      <c r="F105" s="10" t="s">
        <v>1083</v>
      </c>
      <c r="G105" s="7">
        <v>7200</v>
      </c>
      <c r="H105" s="11" t="s">
        <v>1084</v>
      </c>
      <c r="I105" s="7">
        <v>7200</v>
      </c>
      <c r="J105" s="7">
        <f t="shared" si="0"/>
        <v>817.14499999999998</v>
      </c>
      <c r="K105" s="8">
        <v>747.89</v>
      </c>
      <c r="L105" s="12" t="s">
        <v>1080</v>
      </c>
      <c r="M105" s="8">
        <v>886.4</v>
      </c>
      <c r="N105" s="12" t="s">
        <v>1081</v>
      </c>
      <c r="O105" s="13"/>
      <c r="P105" s="10"/>
      <c r="Q105" s="14"/>
      <c r="R105" s="15"/>
    </row>
    <row r="106" spans="1:18" x14ac:dyDescent="0.25">
      <c r="A106" s="6" t="s">
        <v>1076</v>
      </c>
      <c r="B106" s="7" t="s">
        <v>1077</v>
      </c>
      <c r="C106" s="8" t="s">
        <v>28</v>
      </c>
      <c r="D106" s="9">
        <v>724</v>
      </c>
      <c r="E106" s="7" t="s">
        <v>521</v>
      </c>
      <c r="F106" s="10" t="s">
        <v>1085</v>
      </c>
      <c r="G106" s="7">
        <v>7200</v>
      </c>
      <c r="H106" s="11" t="s">
        <v>1086</v>
      </c>
      <c r="I106" s="7">
        <v>7200</v>
      </c>
      <c r="J106" s="7">
        <f t="shared" si="0"/>
        <v>817.14499999999998</v>
      </c>
      <c r="K106" s="8">
        <v>747.89</v>
      </c>
      <c r="L106" s="12" t="s">
        <v>1080</v>
      </c>
      <c r="M106" s="8">
        <v>886.4</v>
      </c>
      <c r="N106" s="12" t="s">
        <v>1081</v>
      </c>
      <c r="O106" s="13"/>
      <c r="P106" s="10"/>
      <c r="Q106" s="14"/>
      <c r="R106" s="15"/>
    </row>
    <row r="107" spans="1:18" ht="77.25" x14ac:dyDescent="0.25">
      <c r="A107" s="6" t="s">
        <v>1076</v>
      </c>
      <c r="B107" s="7" t="s">
        <v>1077</v>
      </c>
      <c r="C107" s="8" t="s">
        <v>36</v>
      </c>
      <c r="D107" s="9">
        <v>861.5</v>
      </c>
      <c r="E107" s="7" t="s">
        <v>526</v>
      </c>
      <c r="F107" s="10" t="s">
        <v>959</v>
      </c>
      <c r="G107" s="7">
        <v>7200</v>
      </c>
      <c r="H107" s="11" t="s">
        <v>1087</v>
      </c>
      <c r="I107" s="7">
        <v>7200</v>
      </c>
      <c r="J107" s="7"/>
      <c r="K107" s="8"/>
      <c r="L107" s="12"/>
      <c r="M107" s="8"/>
      <c r="N107" s="12"/>
      <c r="O107" s="13"/>
      <c r="P107" s="10"/>
      <c r="Q107" s="14"/>
      <c r="R107" s="15"/>
    </row>
    <row r="108" spans="1:18" ht="77.25" x14ac:dyDescent="0.25">
      <c r="A108" s="6" t="s">
        <v>1076</v>
      </c>
      <c r="B108" s="7" t="s">
        <v>1077</v>
      </c>
      <c r="C108" s="8" t="s">
        <v>28</v>
      </c>
      <c r="D108" s="9">
        <v>957.23</v>
      </c>
      <c r="E108" s="7" t="s">
        <v>526</v>
      </c>
      <c r="F108" s="10" t="s">
        <v>959</v>
      </c>
      <c r="G108" s="7">
        <v>7200</v>
      </c>
      <c r="H108" s="11" t="s">
        <v>1088</v>
      </c>
      <c r="I108" s="7">
        <v>7200</v>
      </c>
      <c r="J108" s="7"/>
      <c r="K108" s="8"/>
      <c r="L108" s="12"/>
      <c r="M108" s="8"/>
      <c r="N108" s="12"/>
      <c r="O108" s="13"/>
      <c r="P108" s="10"/>
      <c r="Q108" s="14"/>
      <c r="R108" s="15"/>
    </row>
    <row r="109" spans="1:18" ht="64.5" x14ac:dyDescent="0.25">
      <c r="A109" s="6" t="s">
        <v>1076</v>
      </c>
      <c r="B109" s="7" t="s">
        <v>1077</v>
      </c>
      <c r="C109" s="8" t="s">
        <v>36</v>
      </c>
      <c r="D109" s="9">
        <v>1782</v>
      </c>
      <c r="E109" s="7" t="s">
        <v>53</v>
      </c>
      <c r="F109" s="10" t="s">
        <v>1089</v>
      </c>
      <c r="G109" s="7">
        <v>7200</v>
      </c>
      <c r="H109" s="11" t="s">
        <v>1090</v>
      </c>
      <c r="I109" s="7">
        <v>7200</v>
      </c>
      <c r="J109" s="7"/>
      <c r="K109" s="8"/>
      <c r="L109" s="12"/>
      <c r="M109" s="8"/>
      <c r="N109" s="12"/>
      <c r="O109" s="13"/>
      <c r="P109" s="10"/>
      <c r="Q109" s="14"/>
      <c r="R109" s="15"/>
    </row>
    <row r="110" spans="1:18" x14ac:dyDescent="0.25">
      <c r="A110" s="6" t="s">
        <v>1076</v>
      </c>
      <c r="B110" s="7" t="s">
        <v>1077</v>
      </c>
      <c r="C110" s="8" t="s">
        <v>28</v>
      </c>
      <c r="D110" s="9">
        <v>1900</v>
      </c>
      <c r="E110" s="7" t="s">
        <v>451</v>
      </c>
      <c r="F110" s="10" t="s">
        <v>934</v>
      </c>
      <c r="G110" s="7">
        <v>7200</v>
      </c>
      <c r="H110" s="11" t="s">
        <v>1091</v>
      </c>
      <c r="I110" s="7">
        <v>7200</v>
      </c>
      <c r="J110" s="7"/>
      <c r="K110" s="8"/>
      <c r="L110" s="12"/>
      <c r="M110" s="8"/>
      <c r="N110" s="12"/>
      <c r="O110" s="13"/>
      <c r="P110" s="10"/>
      <c r="Q110" s="14"/>
      <c r="R110" s="15"/>
    </row>
    <row r="111" spans="1:18" ht="39" x14ac:dyDescent="0.25">
      <c r="A111" s="6" t="s">
        <v>1076</v>
      </c>
      <c r="B111" s="7" t="s">
        <v>1077</v>
      </c>
      <c r="C111" s="8" t="s">
        <v>28</v>
      </c>
      <c r="D111" s="9">
        <v>2096</v>
      </c>
      <c r="E111" s="7" t="s">
        <v>53</v>
      </c>
      <c r="F111" s="10" t="s">
        <v>1092</v>
      </c>
      <c r="G111" s="7">
        <v>7200</v>
      </c>
      <c r="H111" s="11" t="s">
        <v>1093</v>
      </c>
      <c r="I111" s="7">
        <v>7200</v>
      </c>
      <c r="J111" s="7"/>
      <c r="K111" s="8"/>
      <c r="L111" s="12"/>
      <c r="M111" s="8"/>
      <c r="N111" s="12"/>
      <c r="O111" s="13"/>
      <c r="P111" s="10"/>
      <c r="Q111" s="14"/>
      <c r="R111" s="15"/>
    </row>
    <row r="112" spans="1:18" ht="26.25" x14ac:dyDescent="0.25">
      <c r="A112" s="6" t="s">
        <v>1094</v>
      </c>
      <c r="B112" s="7" t="s">
        <v>1095</v>
      </c>
      <c r="C112" s="8" t="s">
        <v>28</v>
      </c>
      <c r="D112" s="9">
        <v>998</v>
      </c>
      <c r="E112" s="7" t="s">
        <v>903</v>
      </c>
      <c r="F112" s="10" t="s">
        <v>904</v>
      </c>
      <c r="G112" s="7">
        <v>10800</v>
      </c>
      <c r="H112" s="11" t="s">
        <v>1096</v>
      </c>
      <c r="I112" s="7">
        <v>10800</v>
      </c>
      <c r="J112" s="7">
        <f>+(K112+M112+O112)/3</f>
        <v>2249.3333333333335</v>
      </c>
      <c r="K112" s="8">
        <f>50000/25</f>
        <v>2000</v>
      </c>
      <c r="L112" s="12" t="s">
        <v>1097</v>
      </c>
      <c r="M112" s="8">
        <f>48700/25</f>
        <v>1948</v>
      </c>
      <c r="N112" s="12" t="s">
        <v>1098</v>
      </c>
      <c r="O112" s="13">
        <v>2800</v>
      </c>
      <c r="P112" s="12" t="s">
        <v>1099</v>
      </c>
      <c r="Q112" s="14" t="s">
        <v>479</v>
      </c>
      <c r="R112" s="15"/>
    </row>
    <row r="113" spans="1:18" ht="39" x14ac:dyDescent="0.25">
      <c r="A113" s="6" t="s">
        <v>1094</v>
      </c>
      <c r="B113" s="7" t="s">
        <v>1095</v>
      </c>
      <c r="C113" s="8" t="s">
        <v>28</v>
      </c>
      <c r="D113" s="9">
        <v>1320</v>
      </c>
      <c r="E113" s="7" t="s">
        <v>451</v>
      </c>
      <c r="F113" s="10" t="s">
        <v>1100</v>
      </c>
      <c r="G113" s="7">
        <v>10800</v>
      </c>
      <c r="H113" s="11" t="s">
        <v>1101</v>
      </c>
      <c r="I113" s="7">
        <v>10800</v>
      </c>
      <c r="J113" s="7">
        <f>+(K113+M113+O113)/3</f>
        <v>2249.3333333333335</v>
      </c>
      <c r="K113" s="8">
        <f>50000/25</f>
        <v>2000</v>
      </c>
      <c r="L113" s="12" t="s">
        <v>1097</v>
      </c>
      <c r="M113" s="8">
        <f>48700/25</f>
        <v>1948</v>
      </c>
      <c r="N113" s="12" t="s">
        <v>1098</v>
      </c>
      <c r="O113" s="13">
        <v>2800</v>
      </c>
      <c r="P113" s="12" t="s">
        <v>1099</v>
      </c>
      <c r="Q113" s="14" t="s">
        <v>479</v>
      </c>
      <c r="R113" s="15"/>
    </row>
    <row r="114" spans="1:18" ht="90" x14ac:dyDescent="0.25">
      <c r="A114" s="6" t="s">
        <v>1094</v>
      </c>
      <c r="B114" s="7" t="s">
        <v>1095</v>
      </c>
      <c r="C114" s="8" t="s">
        <v>36</v>
      </c>
      <c r="D114" s="9">
        <v>2333</v>
      </c>
      <c r="E114" s="7" t="s">
        <v>53</v>
      </c>
      <c r="F114" s="10" t="s">
        <v>908</v>
      </c>
      <c r="G114" s="7">
        <v>10800</v>
      </c>
      <c r="H114" s="11" t="s">
        <v>1102</v>
      </c>
      <c r="I114" s="7">
        <v>10800</v>
      </c>
      <c r="J114" s="7"/>
      <c r="K114" s="8"/>
      <c r="L114" s="12"/>
      <c r="M114" s="8"/>
      <c r="N114" s="12"/>
      <c r="O114" s="13"/>
      <c r="P114" s="10"/>
      <c r="Q114" s="14"/>
      <c r="R114" s="15"/>
    </row>
    <row r="115" spans="1:18" ht="39" x14ac:dyDescent="0.25">
      <c r="A115" s="6" t="s">
        <v>1094</v>
      </c>
      <c r="B115" s="7" t="s">
        <v>1095</v>
      </c>
      <c r="C115" s="8" t="s">
        <v>28</v>
      </c>
      <c r="D115" s="9">
        <v>2745</v>
      </c>
      <c r="E115" s="7" t="s">
        <v>53</v>
      </c>
      <c r="F115" s="10" t="s">
        <v>912</v>
      </c>
      <c r="G115" s="7">
        <v>10800</v>
      </c>
      <c r="H115" s="11" t="s">
        <v>1103</v>
      </c>
      <c r="I115" s="7">
        <v>10800</v>
      </c>
      <c r="J115" s="7"/>
      <c r="K115" s="8"/>
      <c r="L115" s="12"/>
      <c r="M115" s="8"/>
      <c r="N115" s="12"/>
      <c r="O115" s="13"/>
      <c r="P115" s="10"/>
      <c r="Q115" s="14"/>
      <c r="R115" s="15"/>
    </row>
    <row r="116" spans="1:18" x14ac:dyDescent="0.25">
      <c r="A116" s="6" t="s">
        <v>1094</v>
      </c>
      <c r="B116" s="7" t="s">
        <v>1095</v>
      </c>
      <c r="C116" s="8" t="s">
        <v>28</v>
      </c>
      <c r="D116" s="9">
        <v>2800</v>
      </c>
      <c r="E116" s="7" t="s">
        <v>866</v>
      </c>
      <c r="F116" s="10" t="s">
        <v>867</v>
      </c>
      <c r="G116" s="7">
        <v>10800</v>
      </c>
      <c r="H116" s="11" t="s">
        <v>1104</v>
      </c>
      <c r="I116" s="7">
        <v>10800</v>
      </c>
      <c r="J116" s="7"/>
      <c r="K116" s="8"/>
      <c r="L116" s="12"/>
      <c r="M116" s="8"/>
      <c r="N116" s="12"/>
      <c r="O116" s="13"/>
      <c r="P116" s="10"/>
      <c r="Q116" s="14"/>
      <c r="R116" s="15"/>
    </row>
    <row r="117" spans="1:18" x14ac:dyDescent="0.25">
      <c r="A117" s="6" t="s">
        <v>1105</v>
      </c>
      <c r="B117" s="7" t="s">
        <v>1106</v>
      </c>
      <c r="C117" s="8" t="s">
        <v>28</v>
      </c>
      <c r="D117" s="9">
        <v>478</v>
      </c>
      <c r="E117" s="7" t="s">
        <v>451</v>
      </c>
      <c r="F117" s="10" t="s">
        <v>1100</v>
      </c>
      <c r="G117" s="7">
        <v>36000</v>
      </c>
      <c r="H117" s="11" t="s">
        <v>1107</v>
      </c>
      <c r="I117" s="7">
        <v>36000</v>
      </c>
      <c r="J117" s="7">
        <f>+(K117+M117+O117)/3</f>
        <v>631.66666666666663</v>
      </c>
      <c r="K117" s="8">
        <v>850</v>
      </c>
      <c r="L117" s="12" t="s">
        <v>1108</v>
      </c>
      <c r="M117" s="8">
        <f>10500/25</f>
        <v>420</v>
      </c>
      <c r="N117" s="12" t="s">
        <v>1109</v>
      </c>
      <c r="O117" s="13">
        <f>15000/24</f>
        <v>625</v>
      </c>
      <c r="P117" s="12" t="s">
        <v>1110</v>
      </c>
      <c r="Q117" s="14" t="s">
        <v>479</v>
      </c>
      <c r="R117" s="15"/>
    </row>
    <row r="118" spans="1:18" x14ac:dyDescent="0.25">
      <c r="A118" s="6" t="s">
        <v>1105</v>
      </c>
      <c r="B118" s="7" t="s">
        <v>1106</v>
      </c>
      <c r="C118" s="8" t="s">
        <v>28</v>
      </c>
      <c r="D118" s="9">
        <v>485</v>
      </c>
      <c r="E118" s="7" t="s">
        <v>866</v>
      </c>
      <c r="F118" s="10" t="s">
        <v>867</v>
      </c>
      <c r="G118" s="7">
        <v>36000</v>
      </c>
      <c r="H118" s="11" t="s">
        <v>1111</v>
      </c>
      <c r="I118" s="7">
        <v>36000</v>
      </c>
      <c r="J118" s="7">
        <f t="shared" ref="J118:J121" si="1">+(K118+M118+O118)/3</f>
        <v>631.66666666666663</v>
      </c>
      <c r="K118" s="8">
        <v>850</v>
      </c>
      <c r="L118" s="12" t="s">
        <v>1108</v>
      </c>
      <c r="M118" s="8">
        <f>10500/25</f>
        <v>420</v>
      </c>
      <c r="N118" s="12" t="s">
        <v>1109</v>
      </c>
      <c r="O118" s="13">
        <f>15000/24</f>
        <v>625</v>
      </c>
      <c r="P118" s="12" t="s">
        <v>1110</v>
      </c>
      <c r="Q118" s="14" t="s">
        <v>479</v>
      </c>
      <c r="R118" s="15"/>
    </row>
    <row r="119" spans="1:18" x14ac:dyDescent="0.25">
      <c r="A119" s="6" t="s">
        <v>1105</v>
      </c>
      <c r="B119" s="7" t="s">
        <v>1106</v>
      </c>
      <c r="C119" s="8" t="s">
        <v>28</v>
      </c>
      <c r="D119" s="9">
        <v>487.5</v>
      </c>
      <c r="E119" s="7" t="s">
        <v>872</v>
      </c>
      <c r="F119" s="10" t="s">
        <v>873</v>
      </c>
      <c r="G119" s="7">
        <v>36000</v>
      </c>
      <c r="H119" s="11" t="s">
        <v>1112</v>
      </c>
      <c r="I119" s="7">
        <v>36000</v>
      </c>
      <c r="J119" s="7">
        <f t="shared" si="1"/>
        <v>631.66666666666663</v>
      </c>
      <c r="K119" s="8">
        <v>850</v>
      </c>
      <c r="L119" s="12" t="s">
        <v>1108</v>
      </c>
      <c r="M119" s="8">
        <f>10500/25</f>
        <v>420</v>
      </c>
      <c r="N119" s="12" t="s">
        <v>1109</v>
      </c>
      <c r="O119" s="13">
        <f>15000/24</f>
        <v>625</v>
      </c>
      <c r="P119" s="12" t="s">
        <v>1110</v>
      </c>
      <c r="Q119" s="14" t="s">
        <v>479</v>
      </c>
      <c r="R119" s="15"/>
    </row>
    <row r="120" spans="1:18" ht="115.5" x14ac:dyDescent="0.25">
      <c r="A120" s="6" t="s">
        <v>1105</v>
      </c>
      <c r="B120" s="7" t="s">
        <v>1106</v>
      </c>
      <c r="C120" s="8" t="s">
        <v>36</v>
      </c>
      <c r="D120" s="9">
        <v>610</v>
      </c>
      <c r="E120" s="7" t="s">
        <v>53</v>
      </c>
      <c r="F120" s="10" t="s">
        <v>908</v>
      </c>
      <c r="G120" s="7">
        <v>36000</v>
      </c>
      <c r="H120" s="11" t="s">
        <v>1113</v>
      </c>
      <c r="I120" s="7">
        <v>36000</v>
      </c>
      <c r="J120" s="7">
        <f t="shared" si="1"/>
        <v>631.66666666666663</v>
      </c>
      <c r="K120" s="8">
        <v>850</v>
      </c>
      <c r="L120" s="12" t="s">
        <v>1108</v>
      </c>
      <c r="M120" s="8">
        <f>10500/25</f>
        <v>420</v>
      </c>
      <c r="N120" s="12" t="s">
        <v>1109</v>
      </c>
      <c r="O120" s="13">
        <f>15000/24</f>
        <v>625</v>
      </c>
      <c r="P120" s="12" t="s">
        <v>1110</v>
      </c>
      <c r="Q120" s="14" t="s">
        <v>479</v>
      </c>
      <c r="R120" s="15"/>
    </row>
    <row r="121" spans="1:18" ht="90" x14ac:dyDescent="0.25">
      <c r="A121" s="6" t="s">
        <v>1105</v>
      </c>
      <c r="B121" s="7" t="s">
        <v>1106</v>
      </c>
      <c r="C121" s="8" t="s">
        <v>28</v>
      </c>
      <c r="D121" s="9">
        <v>718</v>
      </c>
      <c r="E121" s="7" t="s">
        <v>53</v>
      </c>
      <c r="F121" s="10" t="s">
        <v>912</v>
      </c>
      <c r="G121" s="7">
        <v>36000</v>
      </c>
      <c r="H121" s="11" t="s">
        <v>1114</v>
      </c>
      <c r="I121" s="7">
        <v>36000</v>
      </c>
      <c r="J121" s="7">
        <f t="shared" si="1"/>
        <v>631.66666666666663</v>
      </c>
      <c r="K121" s="8">
        <v>850</v>
      </c>
      <c r="L121" s="12" t="s">
        <v>1108</v>
      </c>
      <c r="M121" s="8">
        <f>10500/25</f>
        <v>420</v>
      </c>
      <c r="N121" s="12" t="s">
        <v>1109</v>
      </c>
      <c r="O121" s="13">
        <f>15000/24</f>
        <v>625</v>
      </c>
      <c r="P121" s="12" t="s">
        <v>1110</v>
      </c>
      <c r="Q121" s="14" t="s">
        <v>479</v>
      </c>
      <c r="R121" s="15"/>
    </row>
    <row r="122" spans="1:18" ht="39" x14ac:dyDescent="0.25">
      <c r="A122" s="6" t="s">
        <v>1115</v>
      </c>
      <c r="B122" s="7" t="s">
        <v>1116</v>
      </c>
      <c r="C122" s="8" t="s">
        <v>28</v>
      </c>
      <c r="D122" s="9">
        <v>4998</v>
      </c>
      <c r="E122" s="7" t="s">
        <v>918</v>
      </c>
      <c r="F122" s="10" t="s">
        <v>1117</v>
      </c>
      <c r="G122" s="7">
        <v>4200</v>
      </c>
      <c r="H122" s="11" t="s">
        <v>1118</v>
      </c>
      <c r="I122" s="7">
        <v>4200</v>
      </c>
      <c r="J122" s="7">
        <f>+(K122+M122+O122)/3</f>
        <v>7710.666666666667</v>
      </c>
      <c r="K122" s="8">
        <v>10497</v>
      </c>
      <c r="L122" s="12" t="s">
        <v>1119</v>
      </c>
      <c r="M122" s="8">
        <v>6575</v>
      </c>
      <c r="N122" s="12" t="s">
        <v>1120</v>
      </c>
      <c r="O122" s="13">
        <v>6060</v>
      </c>
      <c r="P122" s="12" t="s">
        <v>1121</v>
      </c>
      <c r="Q122" s="14" t="s">
        <v>479</v>
      </c>
      <c r="R122" s="15"/>
    </row>
    <row r="123" spans="1:18" ht="77.25" x14ac:dyDescent="0.25">
      <c r="A123" s="6" t="s">
        <v>1115</v>
      </c>
      <c r="B123" s="7" t="s">
        <v>1116</v>
      </c>
      <c r="C123" s="8" t="s">
        <v>28</v>
      </c>
      <c r="D123" s="9">
        <v>5199</v>
      </c>
      <c r="E123" s="7" t="s">
        <v>921</v>
      </c>
      <c r="F123" s="10" t="s">
        <v>1122</v>
      </c>
      <c r="G123" s="7">
        <v>4200</v>
      </c>
      <c r="H123" s="11" t="s">
        <v>1123</v>
      </c>
      <c r="I123" s="7">
        <v>4200</v>
      </c>
      <c r="J123" s="7">
        <f>+(K123+M123+O123)/3</f>
        <v>7710.666666666667</v>
      </c>
      <c r="K123" s="8">
        <v>10497</v>
      </c>
      <c r="L123" s="12" t="s">
        <v>1119</v>
      </c>
      <c r="M123" s="8">
        <v>6575</v>
      </c>
      <c r="N123" s="12" t="s">
        <v>1120</v>
      </c>
      <c r="O123" s="13">
        <v>6060</v>
      </c>
      <c r="P123" s="12" t="s">
        <v>1121</v>
      </c>
      <c r="Q123" s="14" t="s">
        <v>479</v>
      </c>
      <c r="R123" s="15"/>
    </row>
    <row r="124" spans="1:18" ht="243" x14ac:dyDescent="0.25">
      <c r="A124" s="6" t="s">
        <v>1115</v>
      </c>
      <c r="B124" s="7" t="s">
        <v>1116</v>
      </c>
      <c r="C124" s="8" t="s">
        <v>28</v>
      </c>
      <c r="D124" s="9">
        <v>5650</v>
      </c>
      <c r="E124" s="7" t="s">
        <v>938</v>
      </c>
      <c r="F124" s="10" t="s">
        <v>1124</v>
      </c>
      <c r="G124" s="7">
        <v>4200</v>
      </c>
      <c r="H124" s="11" t="s">
        <v>1125</v>
      </c>
      <c r="I124" s="7">
        <v>4200</v>
      </c>
      <c r="J124" s="7">
        <f>+(K124+M124+O124)/3</f>
        <v>7710.666666666667</v>
      </c>
      <c r="K124" s="8">
        <v>10497</v>
      </c>
      <c r="L124" s="12" t="s">
        <v>1119</v>
      </c>
      <c r="M124" s="8">
        <v>6575</v>
      </c>
      <c r="N124" s="12" t="s">
        <v>1120</v>
      </c>
      <c r="O124" s="13">
        <v>6060</v>
      </c>
      <c r="P124" s="12" t="s">
        <v>1121</v>
      </c>
      <c r="Q124" s="14" t="s">
        <v>479</v>
      </c>
      <c r="R124" s="15"/>
    </row>
    <row r="125" spans="1:18" ht="243" x14ac:dyDescent="0.25">
      <c r="A125" s="6" t="s">
        <v>1115</v>
      </c>
      <c r="B125" s="7" t="s">
        <v>1116</v>
      </c>
      <c r="C125" s="8" t="s">
        <v>36</v>
      </c>
      <c r="D125" s="9">
        <v>6905</v>
      </c>
      <c r="E125" s="7" t="s">
        <v>938</v>
      </c>
      <c r="F125" s="10" t="s">
        <v>1124</v>
      </c>
      <c r="G125" s="7">
        <v>4200</v>
      </c>
      <c r="H125" s="11" t="s">
        <v>1126</v>
      </c>
      <c r="I125" s="7">
        <v>4200</v>
      </c>
      <c r="J125" s="7"/>
      <c r="K125" s="8"/>
      <c r="L125" s="12"/>
      <c r="M125" s="8"/>
      <c r="N125" s="12"/>
      <c r="O125" s="13"/>
      <c r="P125" s="10"/>
      <c r="Q125" s="14" t="s">
        <v>479</v>
      </c>
      <c r="R125" s="15"/>
    </row>
    <row r="126" spans="1:18" ht="39" x14ac:dyDescent="0.25">
      <c r="A126" s="6" t="s">
        <v>1115</v>
      </c>
      <c r="B126" s="7" t="s">
        <v>1116</v>
      </c>
      <c r="C126" s="8" t="s">
        <v>28</v>
      </c>
      <c r="D126" s="9">
        <v>14980</v>
      </c>
      <c r="E126" s="7" t="s">
        <v>451</v>
      </c>
      <c r="F126" s="10" t="s">
        <v>1127</v>
      </c>
      <c r="G126" s="7">
        <v>4200</v>
      </c>
      <c r="H126" s="11" t="s">
        <v>1118</v>
      </c>
      <c r="I126" s="7">
        <v>4200</v>
      </c>
      <c r="J126" s="7"/>
      <c r="K126" s="8"/>
      <c r="L126" s="12"/>
      <c r="M126" s="8"/>
      <c r="N126" s="12"/>
      <c r="O126" s="13"/>
      <c r="P126" s="10"/>
      <c r="Q126" s="14"/>
      <c r="R126" s="15"/>
    </row>
    <row r="127" spans="1:18" ht="26.25" x14ac:dyDescent="0.25">
      <c r="A127" s="6" t="s">
        <v>1115</v>
      </c>
      <c r="B127" s="7" t="s">
        <v>1116</v>
      </c>
      <c r="C127" s="8" t="s">
        <v>28</v>
      </c>
      <c r="D127" s="9">
        <v>14985</v>
      </c>
      <c r="E127" s="7" t="s">
        <v>903</v>
      </c>
      <c r="F127" s="10" t="s">
        <v>1128</v>
      </c>
      <c r="G127" s="7">
        <v>2100</v>
      </c>
      <c r="H127" s="11" t="s">
        <v>1129</v>
      </c>
      <c r="I127" s="7">
        <v>4200</v>
      </c>
      <c r="J127" s="7"/>
      <c r="K127" s="8"/>
      <c r="L127" s="12"/>
      <c r="M127" s="8"/>
      <c r="N127" s="12"/>
      <c r="O127" s="13"/>
      <c r="P127" s="10"/>
      <c r="Q127" s="14"/>
      <c r="R127" s="15"/>
    </row>
    <row r="128" spans="1:18" ht="64.5" x14ac:dyDescent="0.25">
      <c r="A128" s="6" t="s">
        <v>1115</v>
      </c>
      <c r="B128" s="7" t="s">
        <v>1116</v>
      </c>
      <c r="C128" s="8" t="s">
        <v>36</v>
      </c>
      <c r="D128" s="9">
        <v>28472</v>
      </c>
      <c r="E128" s="7" t="s">
        <v>53</v>
      </c>
      <c r="F128" s="10" t="s">
        <v>1130</v>
      </c>
      <c r="G128" s="7">
        <v>4200</v>
      </c>
      <c r="H128" s="11" t="s">
        <v>1131</v>
      </c>
      <c r="I128" s="7">
        <v>4200</v>
      </c>
      <c r="J128" s="7"/>
      <c r="K128" s="8"/>
      <c r="L128" s="12"/>
      <c r="M128" s="8"/>
      <c r="N128" s="12"/>
      <c r="O128" s="13"/>
      <c r="P128" s="10"/>
      <c r="Q128" s="14"/>
      <c r="R128" s="15"/>
    </row>
    <row r="129" spans="1:18" ht="39" x14ac:dyDescent="0.25">
      <c r="A129" s="6" t="s">
        <v>1115</v>
      </c>
      <c r="B129" s="7" t="s">
        <v>1116</v>
      </c>
      <c r="C129" s="8" t="s">
        <v>28</v>
      </c>
      <c r="D129" s="9">
        <v>33496</v>
      </c>
      <c r="E129" s="7" t="s">
        <v>53</v>
      </c>
      <c r="F129" s="10" t="s">
        <v>1132</v>
      </c>
      <c r="G129" s="7">
        <v>4200</v>
      </c>
      <c r="H129" s="11" t="s">
        <v>1133</v>
      </c>
      <c r="I129" s="7">
        <v>4200</v>
      </c>
      <c r="J129" s="7"/>
      <c r="K129" s="8"/>
      <c r="L129" s="12"/>
      <c r="M129" s="8"/>
      <c r="N129" s="12"/>
      <c r="O129" s="13"/>
      <c r="P129" s="10"/>
      <c r="Q129" s="14"/>
      <c r="R129" s="15"/>
    </row>
    <row r="130" spans="1:18" x14ac:dyDescent="0.25">
      <c r="A130" s="6" t="s">
        <v>1134</v>
      </c>
      <c r="B130" s="7" t="s">
        <v>1135</v>
      </c>
      <c r="C130" s="8" t="s">
        <v>28</v>
      </c>
      <c r="D130" s="9">
        <v>1098</v>
      </c>
      <c r="E130" s="7" t="s">
        <v>521</v>
      </c>
      <c r="F130" s="10" t="s">
        <v>1136</v>
      </c>
      <c r="G130" s="7">
        <v>6000</v>
      </c>
      <c r="H130" s="11" t="s">
        <v>1137</v>
      </c>
      <c r="I130" s="7">
        <v>6000</v>
      </c>
      <c r="J130" s="7">
        <f>+(K130+M130+O130)/3</f>
        <v>1540</v>
      </c>
      <c r="K130" s="8">
        <v>1750</v>
      </c>
      <c r="L130" s="12" t="s">
        <v>1138</v>
      </c>
      <c r="M130" s="8">
        <v>1620</v>
      </c>
      <c r="N130" s="12" t="s">
        <v>1139</v>
      </c>
      <c r="O130" s="13">
        <v>1250</v>
      </c>
      <c r="P130" s="12" t="s">
        <v>1140</v>
      </c>
      <c r="Q130" s="14"/>
      <c r="R130" s="15"/>
    </row>
    <row r="131" spans="1:18" ht="39" x14ac:dyDescent="0.25">
      <c r="A131" s="6" t="s">
        <v>1134</v>
      </c>
      <c r="B131" s="7" t="s">
        <v>1135</v>
      </c>
      <c r="C131" s="8" t="s">
        <v>28</v>
      </c>
      <c r="D131" s="9">
        <v>1598</v>
      </c>
      <c r="E131" s="7" t="s">
        <v>918</v>
      </c>
      <c r="F131" s="10" t="s">
        <v>1141</v>
      </c>
      <c r="G131" s="7">
        <v>6000</v>
      </c>
      <c r="H131" s="11" t="s">
        <v>1142</v>
      </c>
      <c r="I131" s="7">
        <v>6000</v>
      </c>
      <c r="J131" s="7"/>
      <c r="K131" s="8"/>
      <c r="L131" s="12"/>
      <c r="M131" s="8"/>
      <c r="N131" s="12"/>
      <c r="O131" s="13"/>
      <c r="P131" s="10"/>
      <c r="Q131" s="14"/>
      <c r="R131" s="15"/>
    </row>
    <row r="132" spans="1:18" ht="64.5" x14ac:dyDescent="0.25">
      <c r="A132" s="6" t="s">
        <v>1134</v>
      </c>
      <c r="B132" s="7" t="s">
        <v>1135</v>
      </c>
      <c r="C132" s="8" t="s">
        <v>36</v>
      </c>
      <c r="D132" s="9">
        <v>1694</v>
      </c>
      <c r="E132" s="7" t="s">
        <v>53</v>
      </c>
      <c r="F132" s="10" t="s">
        <v>1143</v>
      </c>
      <c r="G132" s="7">
        <v>6000</v>
      </c>
      <c r="H132" s="11" t="s">
        <v>1144</v>
      </c>
      <c r="I132" s="7">
        <v>6000</v>
      </c>
      <c r="J132" s="7"/>
      <c r="K132" s="8"/>
      <c r="L132" s="12"/>
      <c r="M132" s="8"/>
      <c r="N132" s="12"/>
      <c r="O132" s="13"/>
      <c r="P132" s="10"/>
      <c r="Q132" s="14"/>
      <c r="R132" s="15"/>
    </row>
    <row r="133" spans="1:18" ht="26.25" x14ac:dyDescent="0.25">
      <c r="A133" s="6" t="s">
        <v>1134</v>
      </c>
      <c r="B133" s="7" t="s">
        <v>1135</v>
      </c>
      <c r="C133" s="8" t="s">
        <v>28</v>
      </c>
      <c r="D133" s="9">
        <v>1903.8</v>
      </c>
      <c r="E133" s="7" t="s">
        <v>480</v>
      </c>
      <c r="F133" s="10" t="s">
        <v>1145</v>
      </c>
      <c r="G133" s="7">
        <v>6000</v>
      </c>
      <c r="H133" s="11" t="s">
        <v>1146</v>
      </c>
      <c r="I133" s="7">
        <v>6000</v>
      </c>
      <c r="J133" s="7"/>
      <c r="K133" s="8"/>
      <c r="L133" s="12"/>
      <c r="M133" s="8"/>
      <c r="N133" s="12"/>
      <c r="O133" s="13"/>
      <c r="P133" s="10"/>
      <c r="Q133" s="14"/>
      <c r="R133" s="15"/>
    </row>
    <row r="134" spans="1:18" ht="77.25" x14ac:dyDescent="0.25">
      <c r="A134" s="6" t="s">
        <v>1134</v>
      </c>
      <c r="B134" s="7" t="s">
        <v>1135</v>
      </c>
      <c r="C134" s="8" t="s">
        <v>28</v>
      </c>
      <c r="D134" s="9">
        <v>1980</v>
      </c>
      <c r="E134" s="7" t="s">
        <v>451</v>
      </c>
      <c r="F134" s="10" t="s">
        <v>1147</v>
      </c>
      <c r="G134" s="7">
        <v>6000</v>
      </c>
      <c r="H134" s="11" t="s">
        <v>1148</v>
      </c>
      <c r="I134" s="7">
        <v>6000</v>
      </c>
      <c r="J134" s="7"/>
      <c r="K134" s="8"/>
      <c r="L134" s="12"/>
      <c r="M134" s="8"/>
      <c r="N134" s="12"/>
      <c r="O134" s="13"/>
      <c r="P134" s="10"/>
      <c r="Q134" s="14"/>
      <c r="R134" s="15"/>
    </row>
    <row r="135" spans="1:18" ht="39" x14ac:dyDescent="0.25">
      <c r="A135" s="6" t="s">
        <v>1134</v>
      </c>
      <c r="B135" s="7" t="s">
        <v>1135</v>
      </c>
      <c r="C135" s="8" t="s">
        <v>28</v>
      </c>
      <c r="D135" s="9">
        <v>2118</v>
      </c>
      <c r="E135" s="7" t="s">
        <v>53</v>
      </c>
      <c r="F135" s="10" t="s">
        <v>1149</v>
      </c>
      <c r="G135" s="7">
        <v>6000</v>
      </c>
      <c r="H135" s="11" t="s">
        <v>1150</v>
      </c>
      <c r="I135" s="7">
        <v>6000</v>
      </c>
      <c r="J135" s="7"/>
      <c r="K135" s="8"/>
      <c r="L135" s="12"/>
      <c r="M135" s="8"/>
      <c r="N135" s="12"/>
      <c r="O135" s="13"/>
      <c r="P135" s="10"/>
      <c r="Q135" s="14"/>
      <c r="R135" s="15"/>
    </row>
    <row r="136" spans="1:18" x14ac:dyDescent="0.25">
      <c r="A136" s="6" t="s">
        <v>1151</v>
      </c>
      <c r="B136" s="7" t="s">
        <v>1152</v>
      </c>
      <c r="C136" s="8" t="s">
        <v>28</v>
      </c>
      <c r="D136" s="9">
        <v>397</v>
      </c>
      <c r="E136" s="7" t="s">
        <v>872</v>
      </c>
      <c r="F136" s="10" t="s">
        <v>873</v>
      </c>
      <c r="G136" s="7">
        <v>300000</v>
      </c>
      <c r="H136" s="11" t="s">
        <v>1153</v>
      </c>
      <c r="I136" s="7">
        <v>300000</v>
      </c>
      <c r="J136" s="7">
        <f>+K136</f>
        <v>720</v>
      </c>
      <c r="K136" s="8">
        <f>18000/25</f>
        <v>720</v>
      </c>
      <c r="L136" s="12" t="s">
        <v>1154</v>
      </c>
      <c r="M136" s="8"/>
      <c r="N136" s="12"/>
      <c r="O136" s="13"/>
      <c r="P136" s="12"/>
      <c r="Q136" s="14"/>
      <c r="R136" s="15"/>
    </row>
    <row r="137" spans="1:18" x14ac:dyDescent="0.25">
      <c r="A137" s="6" t="s">
        <v>1151</v>
      </c>
      <c r="B137" s="7" t="s">
        <v>1152</v>
      </c>
      <c r="C137" s="8" t="s">
        <v>36</v>
      </c>
      <c r="D137" s="9">
        <v>400</v>
      </c>
      <c r="E137" s="7" t="s">
        <v>866</v>
      </c>
      <c r="F137" s="10" t="s">
        <v>907</v>
      </c>
      <c r="G137" s="7">
        <v>300000</v>
      </c>
      <c r="H137" s="11" t="s">
        <v>900</v>
      </c>
      <c r="I137" s="7">
        <v>300000</v>
      </c>
      <c r="J137" s="7"/>
      <c r="K137" s="8"/>
      <c r="L137" s="12"/>
      <c r="M137" s="8"/>
      <c r="N137" s="12"/>
      <c r="O137" s="13"/>
      <c r="P137" s="10"/>
      <c r="Q137" s="14"/>
      <c r="R137" s="15"/>
    </row>
    <row r="138" spans="1:18" x14ac:dyDescent="0.25">
      <c r="A138" s="6" t="s">
        <v>1151</v>
      </c>
      <c r="B138" s="7" t="s">
        <v>1152</v>
      </c>
      <c r="C138" s="8" t="s">
        <v>28</v>
      </c>
      <c r="D138" s="9">
        <v>500</v>
      </c>
      <c r="E138" s="7" t="s">
        <v>866</v>
      </c>
      <c r="F138" s="10" t="s">
        <v>907</v>
      </c>
      <c r="G138" s="7">
        <v>300000</v>
      </c>
      <c r="H138" s="11" t="s">
        <v>900</v>
      </c>
      <c r="I138" s="7">
        <v>300000</v>
      </c>
      <c r="J138" s="7"/>
      <c r="K138" s="8"/>
      <c r="L138" s="12"/>
      <c r="M138" s="8"/>
      <c r="N138" s="12"/>
      <c r="O138" s="13"/>
      <c r="P138" s="10"/>
      <c r="Q138" s="14"/>
      <c r="R138" s="15"/>
    </row>
    <row r="139" spans="1:18" ht="26.25" x14ac:dyDescent="0.25">
      <c r="A139" s="6" t="s">
        <v>1151</v>
      </c>
      <c r="B139" s="7" t="s">
        <v>1152</v>
      </c>
      <c r="C139" s="8" t="s">
        <v>28</v>
      </c>
      <c r="D139" s="9">
        <v>650</v>
      </c>
      <c r="E139" s="7" t="s">
        <v>1155</v>
      </c>
      <c r="F139" s="10" t="s">
        <v>1156</v>
      </c>
      <c r="G139" s="7">
        <v>30000</v>
      </c>
      <c r="H139" s="11" t="s">
        <v>1157</v>
      </c>
      <c r="I139" s="7">
        <v>300000</v>
      </c>
      <c r="J139" s="7"/>
      <c r="K139" s="8"/>
      <c r="L139" s="12"/>
      <c r="M139" s="8"/>
      <c r="N139" s="12"/>
      <c r="O139" s="13"/>
      <c r="P139" s="10"/>
      <c r="Q139" s="14"/>
      <c r="R139" s="15"/>
    </row>
    <row r="140" spans="1:18" ht="39" x14ac:dyDescent="0.25">
      <c r="A140" s="6" t="s">
        <v>1151</v>
      </c>
      <c r="B140" s="7" t="s">
        <v>1152</v>
      </c>
      <c r="C140" s="8" t="s">
        <v>28</v>
      </c>
      <c r="D140" s="9">
        <v>660</v>
      </c>
      <c r="E140" s="7" t="s">
        <v>451</v>
      </c>
      <c r="F140" s="10" t="s">
        <v>1158</v>
      </c>
      <c r="G140" s="7">
        <v>300000</v>
      </c>
      <c r="H140" s="11" t="s">
        <v>1159</v>
      </c>
      <c r="I140" s="7">
        <v>300000</v>
      </c>
      <c r="J140" s="7"/>
      <c r="K140" s="8"/>
      <c r="L140" s="12"/>
      <c r="M140" s="8"/>
      <c r="N140" s="12"/>
      <c r="O140" s="13"/>
      <c r="P140" s="10"/>
      <c r="Q140" s="14"/>
      <c r="R140" s="15"/>
    </row>
    <row r="141" spans="1:18" ht="115.5" x14ac:dyDescent="0.25">
      <c r="A141" s="6" t="s">
        <v>1160</v>
      </c>
      <c r="B141" s="7" t="s">
        <v>1161</v>
      </c>
      <c r="C141" s="8" t="s">
        <v>28</v>
      </c>
      <c r="D141" s="9">
        <v>1450</v>
      </c>
      <c r="E141" s="7" t="s">
        <v>1162</v>
      </c>
      <c r="F141" s="10" t="s">
        <v>1163</v>
      </c>
      <c r="G141" s="7">
        <v>144000</v>
      </c>
      <c r="H141" s="11" t="s">
        <v>1164</v>
      </c>
      <c r="I141" s="7">
        <v>144000</v>
      </c>
      <c r="J141" s="7"/>
      <c r="K141" s="8"/>
      <c r="L141" s="12"/>
      <c r="M141" s="8"/>
      <c r="N141" s="12"/>
      <c r="O141" s="13"/>
      <c r="P141" s="10"/>
      <c r="Q141" s="14"/>
      <c r="R141" s="15"/>
    </row>
    <row r="142" spans="1:18" ht="141" x14ac:dyDescent="0.25">
      <c r="A142" s="6" t="s">
        <v>1160</v>
      </c>
      <c r="B142" s="7" t="s">
        <v>1161</v>
      </c>
      <c r="C142" s="8" t="s">
        <v>36</v>
      </c>
      <c r="D142" s="9">
        <v>1540</v>
      </c>
      <c r="E142" s="7" t="s">
        <v>1165</v>
      </c>
      <c r="F142" s="10" t="s">
        <v>1166</v>
      </c>
      <c r="G142" s="7">
        <v>144000</v>
      </c>
      <c r="H142" s="11" t="s">
        <v>1167</v>
      </c>
      <c r="I142" s="7">
        <v>144000</v>
      </c>
      <c r="J142" s="7"/>
      <c r="K142" s="8"/>
      <c r="L142" s="12"/>
      <c r="M142" s="8"/>
      <c r="N142" s="12"/>
      <c r="O142" s="13"/>
      <c r="P142" s="10"/>
      <c r="Q142" s="14"/>
      <c r="R142" s="15"/>
    </row>
    <row r="143" spans="1:18" ht="102.75" x14ac:dyDescent="0.25">
      <c r="A143" s="6" t="s">
        <v>1160</v>
      </c>
      <c r="B143" s="7" t="s">
        <v>1161</v>
      </c>
      <c r="C143" s="8" t="s">
        <v>28</v>
      </c>
      <c r="D143" s="9">
        <v>1590</v>
      </c>
      <c r="E143" s="7" t="s">
        <v>1165</v>
      </c>
      <c r="F143" s="10" t="s">
        <v>1166</v>
      </c>
      <c r="G143" s="7">
        <v>144000</v>
      </c>
      <c r="H143" s="11" t="s">
        <v>1168</v>
      </c>
      <c r="I143" s="7">
        <v>144000</v>
      </c>
      <c r="J143" s="7"/>
      <c r="K143" s="8"/>
      <c r="L143" s="12"/>
      <c r="M143" s="8"/>
      <c r="N143" s="12"/>
      <c r="O143" s="13"/>
      <c r="P143" s="10"/>
      <c r="Q143" s="14"/>
      <c r="R143" s="15"/>
    </row>
    <row r="144" spans="1:18" ht="26.25" x14ac:dyDescent="0.25">
      <c r="A144" s="6" t="s">
        <v>1160</v>
      </c>
      <c r="B144" s="7" t="s">
        <v>1161</v>
      </c>
      <c r="C144" s="8" t="s">
        <v>28</v>
      </c>
      <c r="D144" s="9">
        <v>1818.56</v>
      </c>
      <c r="E144" s="7" t="s">
        <v>1169</v>
      </c>
      <c r="F144" s="10" t="s">
        <v>1170</v>
      </c>
      <c r="G144" s="7">
        <v>144000</v>
      </c>
      <c r="H144" s="11" t="s">
        <v>1171</v>
      </c>
      <c r="I144" s="7">
        <v>144000</v>
      </c>
      <c r="J144" s="7"/>
      <c r="K144" s="8"/>
      <c r="L144" s="12"/>
      <c r="M144" s="8"/>
      <c r="N144" s="12"/>
      <c r="O144" s="13"/>
      <c r="P144" s="10"/>
      <c r="Q144" s="14"/>
      <c r="R144" s="15"/>
    </row>
  </sheetData>
  <mergeCells count="1">
    <mergeCell ref="N4:R4"/>
  </mergeCells>
  <hyperlinks>
    <hyperlink ref="L6" r:id="rId1" location="position%3D26%26search_layout%3Dstack%26type%3Ditem%26tracking_id%3D5476b02a-9cea-43f7-bbc2-a717f3251f31"/>
    <hyperlink ref="N6" r:id="rId2" location="position%3D27%26search_layout%3Dstack%26type%3Ditem%26tracking_id%3D5476b02a-9cea-43f7-bbc2-a717f3251f31"/>
    <hyperlink ref="L8" r:id="rId3" location="position%3D3%26search_layout%3Dstack%26type%3Ditem%26tracking_id%3Ddd9e9c59-80e3-4712-a6b3-f3a8faa964d0"/>
    <hyperlink ref="L9" r:id="rId4" location="position%3D3%26search_layout%3Dstack%26type%3Ditem%26tracking_id%3Ddd9e9c59-80e3-4712-a6b3-f3a8faa964d0"/>
    <hyperlink ref="L10" r:id="rId5" location="position%3D3%26search_layout%3Dstack%26type%3Ditem%26tracking_id%3Ddd9e9c59-80e3-4712-a6b3-f3a8faa964d0"/>
    <hyperlink ref="N8" r:id="rId6" location="searchVariation%3DMLA36039344%26position%3D2%26search_layout%3Dstack%26type%3Dproduct%26tracking_id%3Ddd9e9c59-80e3-4712-a6b3-f3a8faa964d0"/>
    <hyperlink ref="N9" r:id="rId7" location="searchVariation%3DMLA36039344%26position%3D2%26search_layout%3Dstack%26type%3Dproduct%26tracking_id%3Ddd9e9c59-80e3-4712-a6b3-f3a8faa964d0"/>
    <hyperlink ref="N10" r:id="rId8" location="searchVariation%3DMLA36039344%26position%3D2%26search_layout%3Dstack%26type%3Dproduct%26tracking_id%3Ddd9e9c59-80e3-4712-a6b3-f3a8faa964d0"/>
    <hyperlink ref="L12" r:id="rId9" location="is_advertising=true&amp;searchVariation=MLA22565908&amp;position=19&amp;search_layout=stack&amp;type=pad&amp;tracking_id=a3bc311b-b406-4fe9-a0a3-5d93a2bf61b7&amp;is_advertising=true&amp;ad_domain=VQCATCORE_LST&amp;ad_position=19&amp;ad_click_id=MzdlMzQ3ZDUtMmU2OC00YzlmLTgxYTktMDk5NTVlNTk2NDcx" display="https://www.mercadolibre.com.ar/infinity-perro-cachorro-alimento-10kg/p/MLA22565908?pdp_filters=item_id:MLA1375894911#is_advertising=true&amp;searchVariation=MLA22565908&amp;position=19&amp;search_layout=stack&amp;type=pad&amp;tracking_id=a3bc311b-b406-4fe9-a0a3-5d93a2bf61b7&amp;is_advertising=true&amp;ad_domain=VQCATCORE_LST&amp;ad_position=19&amp;ad_click_id=MzdlMzQ3ZDUtMmU2OC00YzlmLTgxYTktMDk5NTVlNTk2NDcx"/>
    <hyperlink ref="N12" r:id="rId10" location="is_advertising=true&amp;position=9&amp;search_layout=stack&amp;type=pad&amp;tracking_id=a3bc311b-b406-4fe9-a0a3-5d93a2bf61b7&amp;is_advertising=true&amp;ad_domain=VQCATCORE_LST&amp;ad_position=9&amp;ad_click_id=OTk0NjUzOGItMDU4Ni00MWExLWJmNDQtZjM2YzdiMjQ2MjZi" display="https://articulo.mercadolibre.com.ar/MLA-909911301-alimento-perros-cachorros-infinity-premium-pack-2-x-10-kgs-_JM#is_advertising=true&amp;position=9&amp;search_layout=stack&amp;type=pad&amp;tracking_id=a3bc311b-b406-4fe9-a0a3-5d93a2bf61b7&amp;is_advertising=true&amp;ad_domain=VQCATCORE_LST&amp;ad_position=9&amp;ad_click_id=OTk0NjUzOGItMDU4Ni00MWExLWJmNDQtZjM2YzdiMjQ2MjZi"/>
    <hyperlink ref="N18" r:id="rId11" location="position%3D25%26search_layout%3Dstack%26type%3Ditem%26tracking_id%3Da974c1a6-4172-499f-9532-5842fc5c4c0c"/>
    <hyperlink ref="L15" r:id="rId12" location="position%3D13%26search_layout%3Dstack%26type%3Ditem%26tracking_id%3Df653e3a1-bb86-4e82-9069-039575a56f1a"/>
    <hyperlink ref="N25" r:id="rId13" location="position%3D15%26search_layout%3Dstack%26type%3Ditem%26tracking_id%3D1e8680bc-349a-49d4-a36b-5b1a61c814df"/>
    <hyperlink ref="N24" r:id="rId14" location="position%3D15%26search_layout%3Dstack%26type%3Ditem%26tracking_id%3D1e8680bc-349a-49d4-a36b-5b1a61c814df"/>
    <hyperlink ref="L27" r:id="rId15" location="reco_item_pos=4&amp;reco_backend=ranker-retrieval-v2p_marketplace&amp;reco_backend_type=low_level&amp;reco_client=vip-v2p&amp;reco_id=0e7a3879-6188-46a1-9381-276e85c24d42" display="https://articulo.mercadolibre.com.ar/MLA-930067121-conobasegomaeconomico75cmrigido2bandareflectivo-_JM?variation=#reco_item_pos=4&amp;reco_backend=ranker-retrieval-v2p_marketplace&amp;reco_backend_type=low_level&amp;reco_client=vip-v2p&amp;reco_id=0e7a3879-6188-46a1-9381-276e85c24d42"/>
    <hyperlink ref="N27" r:id="rId16" location="is_advertising=true&amp;position=11&amp;search_layout=grid&amp;type=pad&amp;tracking_id=39890804-33ed-4ea1-95a4-877e3b3e2cc1&amp;is_advertising=true&amp;ad_domain=VQCATCORE_LST&amp;ad_position=11&amp;ad_click_id=YzFlMWU2N2QtYzc5Yi00YTRkLWI4YmEtMDVkOWUyMmFhODRl" display="https://articulo.mercadolibre.com.ar/MLA-1755732840-pack-x-5-cono-vial-econo-estandar-70-75cm-23kg-conoflex-_JM#is_advertising=true&amp;position=11&amp;search_layout=grid&amp;type=pad&amp;tracking_id=39890804-33ed-4ea1-95a4-877e3b3e2cc1&amp;is_advertising=true&amp;ad_domain=VQCATCORE_LST&amp;ad_position=11&amp;ad_click_id=YzFlMWU2N2QtYzc5Yi00YTRkLWI4YmEtMDVkOWUyMmFhODRl"/>
    <hyperlink ref="L35" r:id="rId17"/>
    <hyperlink ref="L36" r:id="rId18"/>
    <hyperlink ref="N35" r:id="rId19"/>
    <hyperlink ref="N36" r:id="rId20"/>
    <hyperlink ref="L45" r:id="rId21"/>
    <hyperlink ref="L47" r:id="rId22"/>
    <hyperlink ref="L51" r:id="rId23" location="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display="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hyperlink ref="L65" r:id="rId24" location="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display="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hyperlink ref="L79" r:id="rId25" location="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display="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hyperlink ref="N65" r:id="rId26" location="polycard_client=recommendations_pdp-pads-up&amp;reco_backend=recos-merge-experimental-pdp-up-b_marketplace&amp;reco_client=pdp-pads-up&amp;reco_item_pos=4&amp;reco_backend_type=low_level&amp;reco_id=7fbdd3fa-d2d4-4d0f-aebc-50759cefb3e7&amp;is_advertising=true&amp;ad_domain=PDPDESKTOP_UP&amp;ad_position=5&amp;ad_click_id=ODUyMzFkZmMtNDdjNC00MzFhLThlZWUtZGUwYTVmOGI3MWRh" display="https://articulo.mercadolibre.com.ar/MLA-1155455056-guantes-de-nitrilo-color-negro-x-100-talle-m-_JM#polycard_client=recommendations_pdp-pads-up&amp;reco_backend=recos-merge-experimental-pdp-up-b_marketplace&amp;reco_client=pdp-pads-up&amp;reco_item_pos=4&amp;reco_backend_type=low_level&amp;reco_id=7fbdd3fa-d2d4-4d0f-aebc-50759cefb3e7&amp;is_advertising=true&amp;ad_domain=PDPDESKTOP_UP&amp;ad_position=5&amp;ad_click_id=ODUyMzFkZmMtNDdjNC00MzFhLThlZWUtZGUwYTVmOGI3MWRh"/>
    <hyperlink ref="N51" r:id="rId27"/>
    <hyperlink ref="L7" r:id="rId28" location="position%3D26%26search_layout%3Dstack%26type%3Ditem%26tracking_id%3D5476b02a-9cea-43f7-bbc2-a717f3251f31"/>
    <hyperlink ref="N7" r:id="rId29" location="position%3D27%26search_layout%3Dstack%26type%3Ditem%26tracking_id%3D5476b02a-9cea-43f7-bbc2-a717f3251f31"/>
    <hyperlink ref="L13" r:id="rId30" location="is_advertising=true&amp;searchVariation=MLA22565908&amp;position=19&amp;search_layout=stack&amp;type=pad&amp;tracking_id=a3bc311b-b406-4fe9-a0a3-5d93a2bf61b7&amp;is_advertising=true&amp;ad_domain=VQCATCORE_LST&amp;ad_position=19&amp;ad_click_id=MzdlMzQ3ZDUtMmU2OC00YzlmLTgxYTktMDk5NTVlNTk2NDcx" display="https://www.mercadolibre.com.ar/infinity-perro-cachorro-alimento-10kg/p/MLA22565908?pdp_filters=item_id:MLA1375894911#is_advertising=true&amp;searchVariation=MLA22565908&amp;position=19&amp;search_layout=stack&amp;type=pad&amp;tracking_id=a3bc311b-b406-4fe9-a0a3-5d93a2bf61b7&amp;is_advertising=true&amp;ad_domain=VQCATCORE_LST&amp;ad_position=19&amp;ad_click_id=MzdlMzQ3ZDUtMmU2OC00YzlmLTgxYTktMDk5NTVlNTk2NDcx"/>
    <hyperlink ref="N13" r:id="rId31" location="is_advertising=true&amp;position=9&amp;search_layout=stack&amp;type=pad&amp;tracking_id=a3bc311b-b406-4fe9-a0a3-5d93a2bf61b7&amp;is_advertising=true&amp;ad_domain=VQCATCORE_LST&amp;ad_position=9&amp;ad_click_id=OTk0NjUzOGItMDU4Ni00MWExLWJmNDQtZjM2YzdiMjQ2MjZi" display="https://articulo.mercadolibre.com.ar/MLA-909911301-alimento-perros-cachorros-infinity-premium-pack-2-x-10-kgs-_JM#is_advertising=true&amp;position=9&amp;search_layout=stack&amp;type=pad&amp;tracking_id=a3bc311b-b406-4fe9-a0a3-5d93a2bf61b7&amp;is_advertising=true&amp;ad_domain=VQCATCORE_LST&amp;ad_position=9&amp;ad_click_id=OTk0NjUzOGItMDU4Ni00MWExLWJmNDQtZjM2YzdiMjQ2MjZi"/>
    <hyperlink ref="L16" r:id="rId32" location="position%3D13%26search_layout%3Dstack%26type%3Ditem%26tracking_id%3Df653e3a1-bb86-4e82-9069-039575a56f1a"/>
    <hyperlink ref="N19" r:id="rId33" location="position%3D25%26search_layout%3Dstack%26type%3Ditem%26tracking_id%3Da974c1a6-4172-499f-9532-5842fc5c4c0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Grupo 1</vt:lpstr>
      <vt:lpstr>Grupo 2</vt:lpstr>
      <vt:lpstr>Grupo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Carlosc</dc:creator>
  <cp:lastModifiedBy>Roberto Cabaña</cp:lastModifiedBy>
  <dcterms:created xsi:type="dcterms:W3CDTF">2024-12-06T12:21:32Z</dcterms:created>
  <dcterms:modified xsi:type="dcterms:W3CDTF">2025-07-30T15:57:28Z</dcterms:modified>
</cp:coreProperties>
</file>