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COMPR.AR\PUBLICACIONES WP1\PRECIOS DE REFERENCIA\PRECIO DE REFERENCIA - A.MARCO\"/>
    </mc:Choice>
  </mc:AlternateContent>
  <bookViews>
    <workbookView xWindow="0" yWindow="0" windowWidth="24000" windowHeight="9435"/>
  </bookViews>
  <sheets>
    <sheet name="ANEXO de evaluacion" sheetId="1" r:id="rId1"/>
    <sheet name="Cuadro comparativo" sheetId="2" r:id="rId2"/>
  </sheets>
  <definedNames>
    <definedName name="_xlnm._FilterDatabase" localSheetId="0" hidden="1">'ANEXO de evaluacion'!$A$9:$I$1408</definedName>
    <definedName name="CantidadSolicitada">'Cuadro comparativo'!$F$8:$F$8,'Cuadro comparativo'!$F$24:$F$24,'Cuadro comparativo'!$F$34:$F$34,'Cuadro comparativo'!$F$48:$F$48,'Cuadro comparativo'!$F$63:$F$63,'Cuadro comparativo'!$F$75:$F$75,'Cuadro comparativo'!$F$93:$F$93,'Cuadro comparativo'!$F$106:$F$106,'Cuadro comparativo'!$F$124:$F$124,'Cuadro comparativo'!$F$145:$F$145,'Cuadro comparativo'!$F$174:$F$174,'Cuadro comparativo'!$F$204:$F$204,'Cuadro comparativo'!$F$231:$F$231,'Cuadro comparativo'!$F$245:$F$245,'Cuadro comparativo'!$F$254:$F$254,'Cuadro comparativo'!$F$266:$F$266,'Cuadro comparativo'!$F$283:$F$283,'Cuadro comparativo'!$F$295:$F$295,'Cuadro comparativo'!$F$315:$F$315,'Cuadro comparativo'!$F$334:$F$334,'Cuadro comparativo'!$F$357:$F$357,'Cuadro comparativo'!$F$364:$F$364,'Cuadro comparativo'!$F$377:$F$377,'Cuadro comparativo'!$F$401:$F$401,'Cuadro comparativo'!$F$415:$F$415,'Cuadro comparativo'!$F$427:$F$427,'Cuadro comparativo'!$F$436:$F$436,'Cuadro comparativo'!$F$448:$F$448,'Cuadro comparativo'!$F$465:$F$465,'Cuadro comparativo'!$F$482:$F$482,'Cuadro comparativo'!$F$491:$F$491,'Cuadro comparativo'!$F$516:$F$516,'Cuadro comparativo'!$F$532:$F$532,'Cuadro comparativo'!$F$555:$F$555,'Cuadro comparativo'!$F$565:$F$565,'Cuadro comparativo'!$F$575:$F$575,'Cuadro comparativo'!$F$584:$F$584,'Cuadro comparativo'!$F$597:$F$597,'Cuadro comparativo'!$F$609:$F$609,'Cuadro comparativo'!$F$623:$F$623,'Cuadro comparativo'!$F$635:$F$635,'Cuadro comparativo'!$F$648:$F$648,'Cuadro comparativo'!$F$660:$F$660,'Cuadro comparativo'!$F$672:$F$672,'Cuadro comparativo'!$F$696:$F$696,'Cuadro comparativo'!$F$707:$F$707,'Cuadro comparativo'!$F$721:$F$721,'Cuadro comparativo'!$F$731:$F$731,'Cuadro comparativo'!$F$742:$F$742,'Cuadro comparativo'!$F$757:$F$757,'Cuadro comparativo'!$F$764:$F$764,'Cuadro comparativo'!$F$782:$F$782,'Cuadro comparativo'!$F$800:$F$800,'Cuadro comparativo'!$F$814:$F$814,'Cuadro comparativo'!$F$828:$F$828,'Cuadro comparativo'!$F$841:$F$841,'Cuadro comparativo'!$F$856:$F$856,'Cuadro comparativo'!$F$871:$F$871,'Cuadro comparativo'!$F$886:$F$886,'Cuadro comparativo'!$F$895:$F$895,'Cuadro comparativo'!$F$911:$F$911,'Cuadro comparativo'!$F$932:$F$932,'Cuadro comparativo'!$F$942:$F$942,'Cuadro comparativo'!$F$955:$F$955,'Cuadro comparativo'!$F$967:$F$967,'Cuadro comparativo'!$F$979:$F$979,'Cuadro comparativo'!$F$1000:$F$1000,'Cuadro comparativo'!$F$1021:$F$1021,'Cuadro comparativo'!$F$1029:$F$1029,'Cuadro comparativo'!$F$1035:$F$1035,'Cuadro comparativo'!$F$1044:$F$1044,'Cuadro comparativo'!$F$1061:$F$1061,'Cuadro comparativo'!$F$1074:$F$1074,'Cuadro comparativo'!$F$1093:$F$1093,'Cuadro comparativo'!$F$1101:$F$1101,'Cuadro comparativo'!$F$1111:$F$1111,'Cuadro comparativo'!$F$1121:$F$1121,'Cuadro comparativo'!$F$1131:$F$1131,'Cuadro comparativo'!$F$1142:$F$1142,'Cuadro comparativo'!$F$1157:$F$1157,'Cuadro comparativo'!$F$1173:$F$1173,'Cuadro comparativo'!$F$1191:$F$1191,'Cuadro comparativo'!$F$1206:$F$1206,'Cuadro comparativo'!$F$1223:$F$1223,'Cuadro comparativo'!$F$1233:$F$1233,'Cuadro comparativo'!$F$1242:$F$1242,'Cuadro comparativo'!$F$1259:$F$1259,'Cuadro comparativo'!$F$1275:$F$1275,'Cuadro comparativo'!$F$1286:$F$1286,'Cuadro comparativo'!$F$1297:$F$1297,'Cuadro comparativo'!$F$1302:$F$1302,'Cuadro comparativo'!$F$1315:$F$1315,'Cuadro comparativo'!$F$1327:$F$1327,'Cuadro comparativo'!$F$1340:$F$1340,'Cuadro comparativo'!$F$1351:$F$1351,'Cuadro comparativo'!$F$1362:$F$1362,'Cuadro comparativo'!$F$1372:$F$1372,'Cuadro comparativo'!$F$1383:$F$1383,'Cuadro comparativo'!$F$1394:$F$1394,'Cuadro comparativo'!$F$1416:$F$1416,'Cuadro comparativo'!$F$1431:$F$1431,'Cuadro comparativo'!$F$1441:$F$1441,'Cuadro comparativo'!$F$1451:$F$1451,'Cuadro comparativo'!$F$1462:$F$1462,'Cuadro comparativo'!$F$1470:$F$1470,'Cuadro comparativo'!$F$1486:$F$1486,'Cuadro comparativo'!$F$1503:$F$1503,'Cuadro comparativo'!$F$1527:$F$1527,'Cuadro comparativo'!$F$1536:$F$1536,'Cuadro comparativo'!$F$1545:$F$1545,'Cuadro comparativo'!$F$1554:$F$1554,'Cuadro comparativo'!$F$1569:$F$1569,'Cuadro comparativo'!$F$1583:$F$1583,'Cuadro comparativo'!$F$1595:$F$1595,'Cuadro comparativo'!$F$1604:$F$1604,'Cuadro comparativo'!$F$1625:$F$1625,'Cuadro comparativo'!$F$1637:$F$1637,'Cuadro comparativo'!$F$1656:$F$1656,'Cuadro comparativo'!$F$1677:$F$1677,'Cuadro comparativo'!$F$1693:$F$1693,'Cuadro comparativo'!$F$1709:$F$1709,'Cuadro comparativo'!$F$1715:$F$1715,'Cuadro comparativo'!$F$1726:$F$1726,'Cuadro comparativo'!$F$1739:$F$1739,'Cuadro comparativo'!$F$1749:$F$1749,'Cuadro comparativo'!$F$1761:$F$1761,'Cuadro comparativo'!$F$1774:$F$1774,'Cuadro comparativo'!$F$1787:$F$1787,'Cuadro comparativo'!$F$1799:$F$1799,'Cuadro comparativo'!$F$1816:$F$1816,'Cuadro comparativo'!$F$1829:$F$1829,'Cuadro comparativo'!$F$1842:$F$1842,'Cuadro comparativo'!$F$1866:$F$1866,'Cuadro comparativo'!$F$1883:$F$1883,'Cuadro comparativo'!$F$1900:$F$1900,'Cuadro comparativo'!$F$1917:$F$1917,'Cuadro comparativo'!$F$1932:$F$1932,'Cuadro comparativo'!$F$1941:$F$1941,'Cuadro comparativo'!$F$1949:$F$1949,'Cuadro comparativo'!$F$1956:$F$1956</definedName>
    <definedName name="Datos">'Cuadro comparativo'!$C$1:$G$5</definedName>
    <definedName name="DatosRenglon">'Cuadro comparativo'!$A$7:$H$7,'Cuadro comparativo'!$A$23:$H$23,'Cuadro comparativo'!$A$33:$H$33,'Cuadro comparativo'!$A$47:$H$47,'Cuadro comparativo'!$A$62:$H$62,'Cuadro comparativo'!$A$74:$H$74,'Cuadro comparativo'!$A$92:$H$92,'Cuadro comparativo'!$A$105:$H$105,'Cuadro comparativo'!$A$123:$H$123,'Cuadro comparativo'!$A$144:$H$144,'Cuadro comparativo'!$A$173:$H$173,'Cuadro comparativo'!$A$203:$H$203,'Cuadro comparativo'!$A$230:$H$230,'Cuadro comparativo'!$A$244:$H$244,'Cuadro comparativo'!$A$253:$H$253,'Cuadro comparativo'!$A$265:$H$265,'Cuadro comparativo'!$A$282:$H$282,'Cuadro comparativo'!$A$294:$H$294,'Cuadro comparativo'!$A$314:$H$314,'Cuadro comparativo'!$A$333:$H$333,'Cuadro comparativo'!$A$356:$H$356,'Cuadro comparativo'!$A$363:$H$363,'Cuadro comparativo'!$A$376:$H$376,'Cuadro comparativo'!$A$400:$H$400,'Cuadro comparativo'!$A$414:$H$414,'Cuadro comparativo'!$A$426:$H$426,'Cuadro comparativo'!$A$435:$H$435,'Cuadro comparativo'!$A$447:$H$447,'Cuadro comparativo'!$A$464:$H$464,'Cuadro comparativo'!$A$481:$H$481,'Cuadro comparativo'!$A$490:$H$490,'Cuadro comparativo'!$A$515:$H$515,'Cuadro comparativo'!$A$531:$H$531,'Cuadro comparativo'!$A$554:$H$554,'Cuadro comparativo'!$A$564:$H$564,'Cuadro comparativo'!$A$574:$H$574,'Cuadro comparativo'!$A$583:$H$583,'Cuadro comparativo'!$A$596:$H$596,'Cuadro comparativo'!$A$608:$H$608,'Cuadro comparativo'!$A$622:$H$622,'Cuadro comparativo'!$A$634:$H$634,'Cuadro comparativo'!$A$647:$H$647,'Cuadro comparativo'!$A$659:$H$659,'Cuadro comparativo'!$A$671:$H$671,'Cuadro comparativo'!$A$695:$H$695,'Cuadro comparativo'!$A$706:$H$706,'Cuadro comparativo'!$A$720:$H$720,'Cuadro comparativo'!$A$730:$H$730,'Cuadro comparativo'!$A$741:$H$741,'Cuadro comparativo'!$A$756:$H$756,'Cuadro comparativo'!$A$763:$H$763,'Cuadro comparativo'!$A$781:$H$781,'Cuadro comparativo'!$A$799:$H$799,'Cuadro comparativo'!$A$813:$H$813,'Cuadro comparativo'!$A$827:$H$827,'Cuadro comparativo'!$A$840:$H$840,'Cuadro comparativo'!$A$855:$H$855,'Cuadro comparativo'!$A$870:$H$870,'Cuadro comparativo'!$A$885:$H$885,'Cuadro comparativo'!$A$894:$H$894,'Cuadro comparativo'!$A$910:$H$910,'Cuadro comparativo'!$A$931:$H$931,'Cuadro comparativo'!$A$941:$H$941,'Cuadro comparativo'!$A$954:$H$954,'Cuadro comparativo'!$A$966:$H$966,'Cuadro comparativo'!$A$978:$H$978,'Cuadro comparativo'!$A$999:$H$999,'Cuadro comparativo'!$A$1020:$H$1020,'Cuadro comparativo'!$A$1028:$H$1028,'Cuadro comparativo'!$A$1034:$H$1034,'Cuadro comparativo'!$A$1043:$H$1043,'Cuadro comparativo'!$A$1060:$H$1060,'Cuadro comparativo'!$A$1073:$H$1073,'Cuadro comparativo'!$A$1092:$H$1092,'Cuadro comparativo'!$A$1100:$H$1100,'Cuadro comparativo'!$A$1110:$H$1110,'Cuadro comparativo'!$A$1120:$H$1120,'Cuadro comparativo'!$A$1130:$H$1130,'Cuadro comparativo'!$A$1141:$H$1141,'Cuadro comparativo'!$A$1156:$H$1156,'Cuadro comparativo'!$A$1172:$H$1172,'Cuadro comparativo'!$A$1190:$H$1190,'Cuadro comparativo'!$A$1205:$H$1205,'Cuadro comparativo'!$A$1222:$H$1222,'Cuadro comparativo'!$A$1232:$H$1232,'Cuadro comparativo'!$A$1241:$H$1241,'Cuadro comparativo'!$A$1258:$H$1258,'Cuadro comparativo'!$A$1274:$H$1274,'Cuadro comparativo'!$A$1285:$H$1285,'Cuadro comparativo'!$A$1296:$H$1296,'Cuadro comparativo'!$A$1301:$H$1301,'Cuadro comparativo'!$A$1314:$H$1314,'Cuadro comparativo'!$A$1326:$H$1326,'Cuadro comparativo'!$A$1339:$H$1339,'Cuadro comparativo'!$A$1350:$H$1350,'Cuadro comparativo'!$A$1361:$H$1361,'Cuadro comparativo'!$A$1371:$H$1371,'Cuadro comparativo'!$A$1382:$H$1382,'Cuadro comparativo'!$A$1393:$H$1393,'Cuadro comparativo'!$A$1415:$H$1415,'Cuadro comparativo'!$A$1430:$H$1430,'Cuadro comparativo'!$A$1440:$H$1440,'Cuadro comparativo'!$A$1450:$H$1450,'Cuadro comparativo'!$A$1461:$H$1461,'Cuadro comparativo'!$A$1469:$H$1469,'Cuadro comparativo'!$A$1485:$H$1485,'Cuadro comparativo'!$A$1502:$H$1502,'Cuadro comparativo'!$A$1526:$H$1526,'Cuadro comparativo'!$A$1535:$H$1535,'Cuadro comparativo'!$A$1544:$H$1544,'Cuadro comparativo'!$A$1553:$H$1553,'Cuadro comparativo'!$A$1568:$H$1568,'Cuadro comparativo'!$A$1582:$H$1582,'Cuadro comparativo'!$A$1594:$H$1594,'Cuadro comparativo'!$A$1603:$H$1603,'Cuadro comparativo'!$A$1624:$H$1624,'Cuadro comparativo'!$A$1636:$H$1636,'Cuadro comparativo'!$A$1655:$H$1655,'Cuadro comparativo'!$A$1676:$H$1676,'Cuadro comparativo'!$A$1692:$H$1692,'Cuadro comparativo'!$A$1708:$H$1708,'Cuadro comparativo'!$A$1714:$H$1714,'Cuadro comparativo'!$A$1725:$H$1725,'Cuadro comparativo'!$A$1738:$H$1738,'Cuadro comparativo'!$A$1748:$H$1748,'Cuadro comparativo'!$A$1760:$H$1760,'Cuadro comparativo'!$A$1773:$H$1773,'Cuadro comparativo'!$A$1786:$H$1786,'Cuadro comparativo'!$A$1798:$H$1798,'Cuadro comparativo'!$A$1815:$H$1815,'Cuadro comparativo'!$A$1828:$H$1828,'Cuadro comparativo'!$A$1841:$H$1841,'Cuadro comparativo'!$A$1865:$H$1865,'Cuadro comparativo'!$A$1882:$H$1882,'Cuadro comparativo'!$A$1899:$H$1899,'Cuadro comparativo'!$A$1916:$H$1916,'Cuadro comparativo'!$A$1931:$H$1931,'Cuadro comparativo'!$A$1940:$H$1940,'Cuadro comparativo'!$A$1948:$H$1948,'Cuadro comparativo'!$A$1955:$H$1955</definedName>
    <definedName name="DatosTitulos">'Cuadro comparativo'!$B$1:$B$5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NJx3bBYGRWXyM/nOdrUpmSyrCzNcpuAcGQ286CMxMcg="/>
    </ext>
  </extLst>
</workbook>
</file>

<file path=xl/calcChain.xml><?xml version="1.0" encoding="utf-8"?>
<calcChain xmlns="http://schemas.openxmlformats.org/spreadsheetml/2006/main">
  <c r="E832" i="1" l="1"/>
  <c r="E788" i="1"/>
  <c r="E713" i="1"/>
  <c r="E376" i="1"/>
  <c r="E502" i="1" l="1"/>
  <c r="E136" i="1"/>
  <c r="E50" i="1"/>
  <c r="E39" i="1"/>
  <c r="E1379" i="1"/>
  <c r="E1366" i="1"/>
  <c r="E1353" i="1"/>
  <c r="E1340" i="1"/>
  <c r="E1320" i="1"/>
  <c r="E1311" i="1"/>
  <c r="E1302" i="1"/>
  <c r="E1289" i="1"/>
  <c r="E1281" i="1"/>
  <c r="E1272" i="1"/>
  <c r="E1263" i="1"/>
  <c r="E1255" i="1"/>
  <c r="E1249" i="1"/>
  <c r="E1240" i="1"/>
  <c r="E1233" i="1"/>
  <c r="E1231" i="1"/>
  <c r="E1219" i="1"/>
  <c r="E1207" i="1"/>
  <c r="E1190" i="1"/>
  <c r="E1175" i="1"/>
  <c r="E1167" i="1"/>
  <c r="E1150" i="1"/>
  <c r="E1146" i="1"/>
  <c r="E1145" i="1"/>
  <c r="E1137" i="1"/>
  <c r="E1127" i="1"/>
  <c r="E1116" i="1"/>
  <c r="E1111" i="1"/>
  <c r="E1106" i="1"/>
  <c r="E1101" i="1"/>
  <c r="E1081" i="1"/>
  <c r="E1068" i="1"/>
  <c r="E1056" i="1"/>
  <c r="E1052" i="1"/>
  <c r="E1045" i="1"/>
  <c r="E1039" i="1"/>
  <c r="E1033" i="1"/>
  <c r="E1022" i="1"/>
  <c r="E1004" i="1"/>
  <c r="E997" i="1"/>
  <c r="E990" i="1"/>
  <c r="E984" i="1"/>
  <c r="E977" i="1"/>
  <c r="E970" i="1"/>
  <c r="E961" i="1"/>
  <c r="E953" i="1"/>
  <c r="E944" i="1"/>
  <c r="E943" i="1"/>
  <c r="E936" i="1"/>
  <c r="E929" i="1"/>
  <c r="E917" i="1"/>
  <c r="E904" i="1"/>
  <c r="E899" i="1"/>
  <c r="E893" i="1"/>
  <c r="E880" i="1"/>
  <c r="E869" i="1"/>
  <c r="E855" i="1"/>
  <c r="E843" i="1"/>
  <c r="E825" i="1"/>
  <c r="E819" i="1"/>
  <c r="E813" i="1"/>
  <c r="E807" i="1"/>
  <c r="E803" i="1"/>
  <c r="E779" i="1"/>
  <c r="E766" i="1"/>
  <c r="E761" i="1"/>
  <c r="E604" i="1" l="1"/>
  <c r="E580" i="1"/>
  <c r="E566" i="1"/>
  <c r="E563" i="1"/>
  <c r="E539" i="1"/>
  <c r="E522" i="1"/>
  <c r="E494" i="1"/>
  <c r="E487" i="1"/>
  <c r="E477" i="1"/>
  <c r="E469" i="1"/>
  <c r="E459" i="1"/>
  <c r="E451" i="1"/>
  <c r="E443" i="1"/>
  <c r="E431" i="1"/>
  <c r="E425" i="1"/>
  <c r="E406" i="1"/>
  <c r="E399" i="1"/>
  <c r="E394" i="1"/>
  <c r="E368" i="1"/>
  <c r="E355" i="1"/>
  <c r="E343" i="1"/>
  <c r="E342" i="1"/>
  <c r="E291" i="1"/>
  <c r="E282" i="1"/>
  <c r="E279" i="1"/>
  <c r="E261" i="1"/>
  <c r="E245" i="1"/>
  <c r="E230" i="1"/>
  <c r="E229" i="1"/>
  <c r="E221" i="1"/>
  <c r="E208" i="1"/>
  <c r="E200" i="1"/>
  <c r="E195" i="1"/>
  <c r="E185" i="1"/>
  <c r="E162" i="1"/>
  <c r="E111" i="1" l="1"/>
  <c r="E94" i="1"/>
  <c r="E81" i="1"/>
  <c r="E71" i="1"/>
  <c r="E57" i="1"/>
  <c r="E49" i="1"/>
  <c r="E38" i="1"/>
  <c r="E28" i="1"/>
  <c r="E22" i="1"/>
  <c r="E23" i="1"/>
  <c r="E10" i="1"/>
  <c r="E759" i="1" l="1"/>
  <c r="E755" i="1"/>
  <c r="E738" i="1"/>
  <c r="E721" i="1"/>
  <c r="E705" i="1"/>
  <c r="E696" i="1"/>
  <c r="E690" i="1"/>
  <c r="E673" i="1"/>
  <c r="E661" i="1"/>
  <c r="E656" i="1"/>
  <c r="E645" i="1"/>
  <c r="E634" i="1"/>
  <c r="E623" i="1"/>
  <c r="E614" i="1"/>
  <c r="E594" i="1"/>
  <c r="E552" i="1"/>
  <c r="E545" i="1"/>
  <c r="E529" i="1"/>
  <c r="E437" i="1"/>
  <c r="E374" i="1"/>
  <c r="E334" i="1"/>
  <c r="E329" i="1"/>
  <c r="E321" i="1"/>
  <c r="E311" i="1"/>
</calcChain>
</file>

<file path=xl/sharedStrings.xml><?xml version="1.0" encoding="utf-8"?>
<sst xmlns="http://schemas.openxmlformats.org/spreadsheetml/2006/main" count="15527" uniqueCount="2492">
  <si>
    <t>Número expediente:</t>
  </si>
  <si>
    <t>EX-2024-06056023- -GDEMZA-DGCPYGB#MHYF</t>
  </si>
  <si>
    <t>Número proceso de compra:</t>
  </si>
  <si>
    <t>10606-0014-LPU24</t>
  </si>
  <si>
    <t>Nombre descriptivo proceso de compra:</t>
  </si>
  <si>
    <t>Licitación Pública de Conv. Marco para "Adquisición de Medicamentos de Alto Impacto Sanitario" 2024</t>
  </si>
  <si>
    <t>Unidad Operativa de Compras:</t>
  </si>
  <si>
    <t>1-06-06 - Dcción. Gral. de Compras y Suministros</t>
  </si>
  <si>
    <t>Fecha de Apertura:</t>
  </si>
  <si>
    <t>20/12/2024</t>
  </si>
  <si>
    <t>Grupo</t>
  </si>
  <si>
    <t>Renglón</t>
  </si>
  <si>
    <t>Alternativa</t>
  </si>
  <si>
    <t>Precio unitario</t>
  </si>
  <si>
    <t>Precio unitario por comprimido</t>
  </si>
  <si>
    <t>Precio de referencia</t>
  </si>
  <si>
    <t>LINK</t>
  </si>
  <si>
    <t>Proveedor</t>
  </si>
  <si>
    <t>Marca</t>
  </si>
  <si>
    <t>Cantidad ofertada</t>
  </si>
  <si>
    <t>Total por renglón</t>
  </si>
  <si>
    <t>Especificacion técnica</t>
  </si>
  <si>
    <t>I</t>
  </si>
  <si>
    <t>Renglón: 1, Código: 031220008.3, Descripción: AGUA DESTILADA  Presentación:  X 500 ML  Solicitado:  ENV.SEMIRRIG</t>
  </si>
  <si>
    <t>Base</t>
  </si>
  <si>
    <t>Droguería Varadero</t>
  </si>
  <si>
    <t>RIGECIN</t>
  </si>
  <si>
    <t xml:space="preserve">CAJA POR 12 UNID (SE VENDE UNICAMENTE CAJA CERRADA SEGUN 
DISPO. ANMAT) - SISTEMA CERRADO 2PTOS  </t>
  </si>
  <si>
    <t>2</t>
  </si>
  <si>
    <t>MACROPHARMA S.A</t>
  </si>
  <si>
    <t>RIGECIN - AGUA DESTILADA ESTERILIZADA PARA INYECTABLES RIGECIN</t>
  </si>
  <si>
    <t xml:space="preserve">CERT ANMAT 39080  </t>
  </si>
  <si>
    <t>Insumos Medicinales Kimed SA</t>
  </si>
  <si>
    <t xml:space="preserve">RIGECIN </t>
  </si>
  <si>
    <t>CERT 39.080</t>
  </si>
  <si>
    <t xml:space="preserve">LABORATORIO FARMACEUTICO Y CIA SRL </t>
  </si>
  <si>
    <t>LABORATORIO TECSOLPAR</t>
  </si>
  <si>
    <t>CERT ANMAT N. 56388 - AGUA DESTILADA Presentación: X 500 
ML - ENVASE FLEXIBLE - AUTOCOLAPSABLE- DOBLE PUERTO INSERCION INDEPENDIENTE 
- SISTEMA CERRADO - CJA X 15 UNIDADES</t>
  </si>
  <si>
    <t>DISTRIBUIDORA DIMEK SA</t>
  </si>
  <si>
    <t>CERTIFICADO ANMAT NUMERO: 39080   Es una solución estéril 
y apirogena, compuesta por agua destilada calidad inyectable.  Indicaciones: 
 Agua para Inyectable Rigecin es un disolvente para uso 
parenteral está indicada como vehículo para la dilución y reconstitución 
de medicamentos administrados por vía parenteral.  Para irrigación quirúrgica 
y lavado intraoperatorio.  Para preparación de reactivos. Presentaciones:  
Soluciones parenterales de pequeño volumen en envases monodosis de PEBD 
y PEAD de 5 y 10 ml.  Soluciones parenterales 
de gran volumen en envases de polipropileno con tapa tipo 
eurocap sistema cerrado de infusión de 500 ml.</t>
  </si>
  <si>
    <t>Polyquimica srl.</t>
  </si>
  <si>
    <t>BRAUN</t>
  </si>
  <si>
    <t xml:space="preserve">CERT 37187 AGUA DESTILADA Sistema Cerrado Ecoflac x 500 ml 
-COD.707204- AUTOCOLAPASABLE Y AUTOPORTANTE CON DOBLE PUERTO ESTERIL INDEPENDIENTE LIBRE 
DE PVC CON ARO DE BIOSEGURIDAD - VTO JUNIO/AGOSTO 2025 
</t>
  </si>
  <si>
    <t>JAYOR</t>
  </si>
  <si>
    <t>CERT 58692 AGUA DESTILADA INYECTABLE JAYOR SOL PARENTERAL GRAN VOLUMEN 
BOLSA X 500 ML</t>
  </si>
  <si>
    <t>DNM FARMA SA</t>
  </si>
  <si>
    <t>BBRAUN</t>
  </si>
  <si>
    <t xml:space="preserve">AGUA DESTILADA SACHET X 500 ML B.BRAUN (S-1-20-1400) (KP) 37.187 
 </t>
  </si>
  <si>
    <t>MEDICATION DELIVERY SA</t>
  </si>
  <si>
    <t xml:space="preserve">AGUA DESTILADA  X 500 ML  ENV.SEMIRRIG, FLEXIBLE, AUTOCOLAPSABLE, 
DOBLE PUERTO. MARCA JAYOR. CERT 58692     
</t>
  </si>
  <si>
    <t>HLB- AGUA DESTILADA ESTERIL</t>
  </si>
  <si>
    <t xml:space="preserve">CERT ANMAT 43166  </t>
  </si>
  <si>
    <t>3</t>
  </si>
  <si>
    <t>CERT 39080 AGUA DESTILADA ESTERILIZADA PARA INYECTABLES RIGECIN SOL INY 
BOLSA X 500 ML</t>
  </si>
  <si>
    <t>SUIZO ARGENTINA S.A.</t>
  </si>
  <si>
    <t>AGUA DESTILADA BOLSA SIMPLE</t>
  </si>
  <si>
    <t xml:space="preserve">AGUA DESTILADA 1G/ML BOLSA SIMPLE x 24 NO FRACCIONABLES  
LABORATORIO: JAYOR  CERT. ANMAT: 58692  </t>
  </si>
  <si>
    <t>Renglón: 2, Código: 031220008.4, Descripción: AGUA DESTILADA ESTERIL APIROGENA  Presentación:  X 1000 ML  Solicitado:  ENV.SEMIRRIG</t>
  </si>
  <si>
    <r>
      <rPr>
        <u/>
        <sz val="11"/>
        <color rgb="FF1155CC"/>
        <rFont val="Calibri"/>
        <family val="2"/>
      </rPr>
      <t>https://www.alfabeta.net/precio/agua-esteril-para-inyectables.html</t>
    </r>
  </si>
  <si>
    <t>CERT ANMAT N. 56388 - AGUA DESTILADA Presentación: X 1000 
ML - ENVASE FLEXIBLE - AUTOCOLAPSABLE- DOBLE PUERTO INSERCION INDEPENDIENTE 
- SISTEMA CERRADO - CJA X 8 UNIDADES</t>
  </si>
  <si>
    <r>
      <rPr>
        <u/>
        <sz val="11"/>
        <color rgb="FF1155CC"/>
        <rFont val="Calibri"/>
        <family val="2"/>
      </rPr>
      <t>https://ar.kairosweb.com/precio/producto-agua-destilada-esterilizada-para-inyec.-28132/</t>
    </r>
  </si>
  <si>
    <t xml:space="preserve">Certificado N.º 39080  Es una solución estéril y apirogena, 
compuesta por agua destilada calidad inyectable.  Indicaciones:  Agua 
para Inyectable Rigecin es un disolvente para uso parenteral está 
indicada como vehículo para la dilución y reconstitución de medicamentos 
administrados por vía parenteral.  Para irrigación quirúrgica y lavado 
intraoperatorio.  Para preparación de reactivos. Presentaciones:  Soluciones parenterales 
de pequeño volumen en envases monodosis de PEBD y PEAD 
de 5 y 10 ml.  Soluciones parenterales de gran 
volumen en envases de polipropileno con tapa tipo eurocap sistema 
cerrado de infusión   Soluciones parenterales para irrigación de 
1000 ml </t>
  </si>
  <si>
    <t xml:space="preserve">CAJA POR 8 UNID (SE VENDE UNICAMENTE CAJA CERRADA SEGUN 
DISPO. ANMAT) - SISTEMA ABIERTO 1 PTO.  </t>
  </si>
  <si>
    <t xml:space="preserve">AGUA DESTILADA SACHET X 1000 ML RIGECIN (S-1-8-640) 39.080  
</t>
  </si>
  <si>
    <t xml:space="preserve">CERT 39080 AGUA DESTILADA ESTERILIZADA PARA INYECTABLES RIGECIN SOL INY 
BOLSA X 1000 ML - (SISTEMA ABIERTO) </t>
  </si>
  <si>
    <t>Renglón: 3, Código: 031203001.1, Descripción: ALBUMINA HUMANA 20%  Presentación:  50 ML  Solicitado:  AMPOLLA</t>
  </si>
  <si>
    <r>
      <rPr>
        <u/>
        <sz val="11"/>
        <color rgb="FF1155CC"/>
        <rFont val="Calibri"/>
        <family val="2"/>
      </rPr>
      <t>https://ar.kairosweb.com/precio/producto-alburex-25589/</t>
    </r>
  </si>
  <si>
    <t xml:space="preserve">audifarm salud sa </t>
  </si>
  <si>
    <t>CSL Behring</t>
  </si>
  <si>
    <t xml:space="preserve">ALBUREX f.a.x 1 x 50 ml 35385  </t>
  </si>
  <si>
    <t>DISTRIFAR SA</t>
  </si>
  <si>
    <t>ALBUMINA SERICA HEMODERIVADOS</t>
  </si>
  <si>
    <t xml:space="preserve">CERT 34913- FRASCO X 50 ML - AL 20 % 
 HEMODERIVADOS </t>
  </si>
  <si>
    <t>INFINITY PHARMA</t>
  </si>
  <si>
    <t xml:space="preserve">ALBUMINA HUMANA AMP 20% X 50 ML ALBUNORM INFINITY PHARMA 
/TRAZ C/FRIO -  40876  </t>
  </si>
  <si>
    <t>UNC- ALBUMINA SERICA HUMANA 20 % UNC</t>
  </si>
  <si>
    <t xml:space="preserve">CERT ANMAT 34913  </t>
  </si>
  <si>
    <t>UNC</t>
  </si>
  <si>
    <t xml:space="preserve">CERT 34913 ALBUMINA SERICA HUMANA 20 % UNC SOL INY 
EV FCO AMP X 50 ML </t>
  </si>
  <si>
    <t>CERT 40876 ALBUNORM 20 % SOL P/INF FCO AMP X 
50 ML</t>
  </si>
  <si>
    <t>ALBUREX - CSL BEHRING</t>
  </si>
  <si>
    <t xml:space="preserve">CERT ANMAT 35385  - ALBUMINA AL 20 % FRASCO 
X 50 ML </t>
  </si>
  <si>
    <t xml:space="preserve">ALBUMINA HUMANA 20%  50 ML  AMPOLLA. MARCA ALBUNORM-INFINITY 
PHARMA. CERT 40876    </t>
  </si>
  <si>
    <t>HEMODERIVADOS</t>
  </si>
  <si>
    <t>-</t>
  </si>
  <si>
    <t>DROGUERIA COMARSA SA</t>
  </si>
  <si>
    <t xml:space="preserve">ALBUMINA HUMANA AL 20% X 50 ML HEMODERIVADOS C.34913 [1] 
</t>
  </si>
  <si>
    <t>Renglón: 4, Código: 031220003.5, Descripción: DEXTROSA  Presentacion:  AL 10%X500 ML  Solicitado:  ENV.SEMIRRIG</t>
  </si>
  <si>
    <r>
      <rPr>
        <u/>
        <sz val="11"/>
        <color rgb="FF1155CC"/>
        <rFont val="Calibri"/>
        <family val="2"/>
      </rPr>
      <t>https://ar.kairosweb.com/precio/producto-solucion-de-dextrosa-al-10--rigecin-17855/</t>
    </r>
  </si>
  <si>
    <r>
      <rPr>
        <u/>
        <sz val="11"/>
        <color rgb="FF1155CC"/>
        <rFont val="Calibri"/>
        <family val="2"/>
      </rPr>
      <t>https://ar.kairosweb.com/precio/producto-solucion-de-dextrosa-al-10--rigecin-17855/</t>
    </r>
  </si>
  <si>
    <t>RIGECIN- SOLUCION DE DEXTROSA AL 10%</t>
  </si>
  <si>
    <t xml:space="preserve">CERT ANMAT 39066  </t>
  </si>
  <si>
    <t>Certificado N.º 39066  Solución de Dextrosa al 10% Rigecin 
es una solución estéril y apirógena que contiene 10 g 
de glucosa por cada 100 ml, de uso intravenoso utilizada 
como aporte de calorías y de agua.  Indicaciones:  
La glucosa, un monosacárido, se administra por vía oral o 
mediante infusión intravenosa en el tratamiento de la depleción de 
hidratos de carbono y líquidos como es el caso de 
tratamiento de la deshidratación hipertónica: vómitos, diarrea, sudoración profusa, fístulas 
gastrointestinales, por lo general combinadas con soluciones de electrolitos en 
la prevención y tratamiento de deshidratación debido a enfermedades diarreicas 
agudas u otras patologías donde sea necesario el aporte de 
energía.  Presentaciones:  Soluciones parenterales de pequeño volumen en 
envases monodosis de PEBD y PEAD de 5 y 10 
ml.  Soluciones parenterales de gran volumen en envases de 
polipropileno con tapa tipo eurocap sistema cerrado de infusión de 
100, 250, 500, 1000 ml.</t>
  </si>
  <si>
    <t>CERT 39.066</t>
  </si>
  <si>
    <t xml:space="preserve">DEXTROSA  AL 10%X500 ML  ENV.SEMIRRIG, ENVASE FLEXIBLE, AUTOCOLAPSABLE, 
DOBLE PUERTO. MARCA JAYOR. CERT 58128     
</t>
  </si>
  <si>
    <t>CERT ANMAT N. 55178 - DEXTROSA 10%  Presentación: X 
500 ML - ENVASE FLEXIBLE - AUTOCOLAPSABLE- DOBLE PUERTO INSERCION 
INDEPENDIENTE - SISTEMA CERRADO - CJA X 15 UNIDADES</t>
  </si>
  <si>
    <t xml:space="preserve">SOLUCION DEXTROSA 10% X 500 ML DOBLE PICO RIGECIN (S-1-12-1512) 
39.066  </t>
  </si>
  <si>
    <t>CERT 58128 SOLUCION DEXTROSA JAYOR 10% SOL PARENTERAL GRAN VOLUMEN 
BOLSA X 500 ML</t>
  </si>
  <si>
    <t xml:space="preserve">CERT 39066 SOLUCION DE DEXTROSA AL 10 % RIGECIN SOL 
INY ENVASE X 500 ML </t>
  </si>
  <si>
    <t>SOLUC. DEXTROSA AL 10% BOLSA SIMPLE</t>
  </si>
  <si>
    <t>DEXTROSA 10% X 24 UNIDADES NO FRACCIONABLE  LABORATORIO: JAYOR 
 CERT. ANMAT: 58128</t>
  </si>
  <si>
    <t>Renglón: 5, Código: 031220003.7, Descripción: DEXTROSA  Presentacion:  AL 25%X500 ML  Solicitado:  ENV.SEMIRRIG</t>
  </si>
  <si>
    <r>
      <rPr>
        <u/>
        <sz val="11"/>
        <color rgb="FF1155CC"/>
        <rFont val="Calibri"/>
        <family val="2"/>
      </rPr>
      <t>https://ar.kairosweb.com/precio/producto-solucion-de-dextrosa-al-25--rigecin-17856/</t>
    </r>
  </si>
  <si>
    <t>RIGECIN- SOLUCION DE DEXTROSA AL 25%</t>
  </si>
  <si>
    <r>
      <rPr>
        <u/>
        <sz val="11"/>
        <color rgb="FF1155CC"/>
        <rFont val="Calibri"/>
        <family val="2"/>
      </rPr>
      <t>https://ar.kairosweb.com/precio/producto-sol.-dextrosa-25--en-agua-tecsolpar-25708/</t>
    </r>
  </si>
  <si>
    <t xml:space="preserve">CERT ANMAT N. 55178 - DEXTROSA AL 25%  Presentación: 
X 500 ML - ENVASE FLEXIBLE - AUTOCOLAPSABLE- DOBLE PUERTO 
INSERCION INDEPENDIENTE - SISTEMA CERRADO - CJA X 15 UNIDADES 
</t>
  </si>
  <si>
    <t xml:space="preserve">Certificado N.º 39066  Solución de Dextrosa al 25% Rigecin 
es una solución estéril y apirógena que contiene 25 g 
de glucosa por cada 100 ml, de uso intravenoso utilizada 
como aporte de calorías y de agua.  Indicaciones:  
La solución de Dextrosa 25% se utiliza principalmente en la 
nutrición parenteral y en numerosos procesos patológicos, disminuye las pérdidas 
de nitrógeno y proteínas, promueve el depósito de glucógeno y 
disminuye o previene la cetosis.  Presentaciones:  Soluciones parenterales 
de pequeño volumen en envases monodosis de PEBD y PEAD 
de 5 y 10 ml.  Soluciones parenterales de gran 
volumen en envases de polipropileno con tapa tipo eurocap sistema 
cerrado de infusión </t>
  </si>
  <si>
    <t xml:space="preserve">CERT 39066 SOLUCION DE DEXTROSA AL 25% RIGECIN SOL INY 
ENVASE X 500 ML - POLIETILENO </t>
  </si>
  <si>
    <t xml:space="preserve">SOLUCION DEXTROSA 25% X 500 ML DOBLE PICO RIGECIN (S-1-12-1296) 
 39.066  </t>
  </si>
  <si>
    <t>SOLUCION DEXTROSA 25% X 500 ML RIGECIN SIST CERRADO C: 
39066 [12]</t>
  </si>
  <si>
    <t>Renglón: 6, Código: 031220003.13, Descripción: DEXTROSA 5% APIRÓGENA ESTÉRIL, SISTEMA CERRADO, MÍNIMO 2 SITIOS DE INSERCIÓN INDEPENDIENTES  Presentacion:  X 100 ML  Solicitado:  UNIDAD</t>
  </si>
  <si>
    <r>
      <rPr>
        <u/>
        <sz val="11"/>
        <color rgb="FF1155CC"/>
        <rFont val="Calibri"/>
        <family val="2"/>
      </rPr>
      <t>https://ar.kairosweb.com/precio/producto-solucion-de-dextrosa-al-5--rigecin-11307/</t>
    </r>
  </si>
  <si>
    <t>CERT 39066 SOLUCION DE DEXTROSA AL 5% RIGECIN SOL INY 
ENVASE X 100 ML - POLIETILENO - (SISTEMA ABIERTO)</t>
  </si>
  <si>
    <t xml:space="preserve">SOLUCION DEXTROSA 5% X 100 ML RIGECIN (S-1-48) 39.066  
</t>
  </si>
  <si>
    <t>RIVERO</t>
  </si>
  <si>
    <t>SOLUCION DEXTROSA 5% X 250 ML SOLUFLEX (611-QD) RIVERO  
 38995</t>
  </si>
  <si>
    <t>NORGREEN S.A.</t>
  </si>
  <si>
    <t>NORGREEN</t>
  </si>
  <si>
    <t xml:space="preserve">Solución Dextrosa 5% Sachet Semirrigido Sistema Cerrado con dos sitios 
de inserción x 100ml SIN BOLSA DE PROTECCION  PEDIR 
POR CAJA CERRADA - NO FRACCIONAMOS  Estéril, Apirogeno, Marca 
Norgreen  - Env. Convencional  Aprobado por el M.S. 
ANMAT - Certificado N° 48425  Presentación: Caja x 50 
Sachet  </t>
  </si>
  <si>
    <t xml:space="preserve">DEXTROSA 5% APIRÓGENA ESTÉRIL, SISTEMA CERRADO, MÍNIMO 2 SITIOS DE 
INSERCIÓN INDEPENDIENTES : X 100 ML UNIDAD. DOBLE PUERTO, AUTOCOLAPSABLE, 
ENVASE FLEXIBLE. MARCA JAYOR. CERT 58128     
</t>
  </si>
  <si>
    <t>RIGECIN - SOL DEXTROSA AL 5% RIGECIN</t>
  </si>
  <si>
    <t xml:space="preserve">CERT 55326 DEXTROSA 5% Sistema Cerrado Ecoflac x 100 ml- 
c/2 sitios de insercion diferentes -COD.707331- AUTOCOLAPASABLE Y AUTOPORTANTE CON 
DOBLE PUERTO ESTERIL INDEPENDIENTE LIBRE DE PVC CON ARO DE 
BIOSEGURIDAD </t>
  </si>
  <si>
    <t xml:space="preserve">CAJA POR 50 UNID  (SE VENDE UNICAMENTE CAJA CERRADA 
SEGUN DISPO. ANMAT) - SISTEMA CERRADO 2PTOS  </t>
  </si>
  <si>
    <t xml:space="preserve">CERT 58128 SOLUCION DEXTROSA JAYOR 5% SOL PARENTERAL GRAN VOLUMEN 
BOLSA X 100 ML </t>
  </si>
  <si>
    <t xml:space="preserve">Certificado N.º 39066  Solución de Dextrosa al 5% Rigecin 
es una solución estéril y apirógena de glucosa en agua 
para inyectable, de uso intravenoso.  Indicaciones:  Utilizada también 
en estados de deshidratación hipertónica (sin pérdida significativa de sales), 
 en alteraciones del metabolismo de los hidratos de carbono. 
 Nutrición parenteral (como aporte de energía), cuando la toma 
oral de alimentos está limitada  Y como vehículo para 
la administración de medicamentos y electrolitos.  Presentaciones:  Soluciones 
parenterales de pequeño volumen en envases monodosis de PEBD y 
PEAD de 5 y 10 ml.  Soluciones parenterales de 
gran volumen en envases de polipropileno con tapa tipo eurocap 
sistema cerrado de infusión de 100, 250, 500, 1000 ml 
</t>
  </si>
  <si>
    <t>SOLUCION DEXTROSA 5% X 100 ML SISTEMA CERRADO BRAUN C 
55326 [50]</t>
  </si>
  <si>
    <t>CERT ANMAT N. 55178 - DEXTROSA 5%  Presentación: X 
100 ML - ENVASE FLEXIBLE - AUTOCOLAPSABLE- DOBLE PUERTO INSERCION 
INDEPENDIENTE - SISTEMA CERRADO - CJA X 50 UNIDADES</t>
  </si>
  <si>
    <t>HLB- SOLUCION DE DEXTROSA AL 5%</t>
  </si>
  <si>
    <t xml:space="preserve">CERT ANMAT 39768  </t>
  </si>
  <si>
    <t>SOLUC. DEXTROSA AL 5% BOLSA SIMPLE</t>
  </si>
  <si>
    <t>DEXTROSA 5% BOLSA SIMPLE X 60 UNIDADES  LABORATORIO: JAYOR 
 CERT. ANAMT: 58128</t>
  </si>
  <si>
    <t>Renglón: 7, Código: 031220003.14, Descripción: DEXTROSA 5% ESTERIL APIROGENA,SISTEMA CERRADO, MÍNIMO 2 SITIOS DE INSERCIÓN INDEPENDIENTES  Presentacion:  X 250 ML  Solicitado:  UNIDAD</t>
  </si>
  <si>
    <r>
      <rPr>
        <u/>
        <sz val="11"/>
        <color rgb="FF1155CC"/>
        <rFont val="Calibri"/>
        <family val="2"/>
      </rPr>
      <t>https://ar.kairosweb.com/precio/producto-solucion-de-dextrosa-al-5--rigecin-11307/</t>
    </r>
  </si>
  <si>
    <t>CERT 39066 SOLUCION DE DEXTROSA AL 5% RIGECIN SOL INY 
ENVASE X 250 ML - POLIETILENO - (SISTEMA ABIERTO)</t>
  </si>
  <si>
    <t xml:space="preserve">SOLUCION DEXTROSA 5% X 250 ML RIGECIN (S-1-24) 39.066  
</t>
  </si>
  <si>
    <t xml:space="preserve">DEXTROSA 5% ESTERIL APIROGENA,SISTEMA CERRADO, MÍNIMO 2 SITIOS DE INSERCIÓN 
INDEPENDIENTES  X 250 ML : UNIDAD. DOBLE PUERTO, AUTOCOPALSABLE, 
ENVASE FLEXIBLE. MARCA JAYOR. CERT 58128     
</t>
  </si>
  <si>
    <t xml:space="preserve">CAJA POR 25 UNID  (SE VENDE UNICAMENTE CAJA CERRADA 
SEGUN DISPO. ANMAT) - SISTEMA CERRADO 2PTOS  </t>
  </si>
  <si>
    <t>CERT ANMAT N. 55178 - DEXTROSA 5%  Presentación: X 
250 ML - ENVASE FLEXIBLE - AUTOCOLAPSABLE- DOBLE PUERTO INSERCION 
INDEPENDIENTE - SISTEMA CERRADO - CJA X 25 UNIDADES</t>
  </si>
  <si>
    <t>HLB - SOLUCION DE DEXTROSA AL 5%</t>
  </si>
  <si>
    <t>Renglón: 8, Código: 031220003.15, Descripción: DEXTROSA 5% ESTERIL APIROGENA,SISTEMA CERRADO, MÍNIMO 2 SITIOS DE INSERCIÓN INDEPENDIENTES  Presentacion:  X 500 ML  Solicitado:  UNIDAD</t>
  </si>
  <si>
    <t>RIVERO- SOL DEXTROSA EN AGUA</t>
  </si>
  <si>
    <t xml:space="preserve">CERT ANMAT 38995  </t>
  </si>
  <si>
    <r>
      <rPr>
        <u/>
        <sz val="11"/>
        <color rgb="FF1155CC"/>
        <rFont val="Calibri"/>
        <family val="2"/>
      </rPr>
      <t>https://ar.kairosweb.com/precio/producto-solucion-de-dextrosa-al-5--rigecin-11307/</t>
    </r>
  </si>
  <si>
    <t>CERT 58128 SOLUCION DEXTROSA JAYOR 5% SOL PARENTERAL GRAN VOLUMEN 
BOLSA X 500 ML</t>
  </si>
  <si>
    <t xml:space="preserve">DEXTROSA 5% ESTERIL APIROGENA,SISTEMA CERRADO, MÍNIMO 2 SITIOS DE INSERCIÓN 
INDEPENDIENTES  X 500 ML : UNIDAD. DOBLE PUERTO, AUTOCOPALSABLE, 
ENVASE FLEXIBLE. MARCA JAYOR. CERT 58128  </t>
  </si>
  <si>
    <t xml:space="preserve">SOLUCION DEXTROSA 5% X 500 ML DOBLE PICO RIGECIN (H-1-12-1500) 
 39.066  </t>
  </si>
  <si>
    <t>SOLUCION DEXTROSA 5% X 500 ML MAXFUSOR DOBLE PICO RIVERO 
(H-1-10)      38995</t>
  </si>
  <si>
    <t>CERT ANMAT N. 55178 - DEXTROSA 5%  Presentación: X 
500 ML - ENVASE FLEXIBLE - AUTOCOLAPSABLE- DOBLE PUERTO INSERCION 
INDEPENDIENTE - SISTEMA CERRADO - CJA X 15 UNIDADES</t>
  </si>
  <si>
    <t>CERT 55326 DEXTROSA 5% Sistema Cerrado Ecoflac x 500 ml- 
c/2 sitios de insercion diferentes -COD.707234- AUTOCOLAPASABLE Y AUTOPORTANTE CON 
DOBLE PUERTO ESTERIL INDEPENDIENTE LIBRE DE PVC CON ARO DE 
BIOSEGURIDAD</t>
  </si>
  <si>
    <t>RIGECIN- SOL DEXTROSA AL 5% RIGECIN</t>
  </si>
  <si>
    <t>CERT 39066 SOLUCION DE DEXTROSA AL 5% RIGECIN SOL INY 
ENVASE 500 ML - POLIETILENO</t>
  </si>
  <si>
    <t>HLB -SOLUCION DE DEXTROSA AL 5%</t>
  </si>
  <si>
    <t>SOLUC. DEXTROSA AL 5% JAYOR BOLSA SIMPLE</t>
  </si>
  <si>
    <t>DEXTROSA 5% (GLUCOSA 50 MG/ ML) ESTERIL X 24 UNIDADES 
NO FRACCIONABLES  LABORATORIO: JAYOR  CERT. ANMAT: 58128</t>
  </si>
  <si>
    <t>Renglón: 9, Código: 031200002.1, Descripción: HEPARINA SODICA 5000 UI/ML  Presentación:  X 5 ML  Solicitado:  FCO. AMPOLLA</t>
  </si>
  <si>
    <r>
      <rPr>
        <u/>
        <sz val="11"/>
        <color rgb="FF1155CC"/>
        <rFont val="Calibri"/>
        <family val="2"/>
      </rPr>
      <t>https://ar.kairosweb.com/precio/producto-heparina-sodica-larjan-18722/</t>
    </r>
  </si>
  <si>
    <t>ROCRAL S.A.</t>
  </si>
  <si>
    <t>LARJAN-VEINFARM</t>
  </si>
  <si>
    <t>CERT 52974</t>
  </si>
  <si>
    <t>DUNCAN</t>
  </si>
  <si>
    <t>CERT 55788</t>
  </si>
  <si>
    <t>DUNCAN - HEPARINA DUNCAN</t>
  </si>
  <si>
    <t xml:space="preserve">CERT ANMAT 55788  </t>
  </si>
  <si>
    <t>Laboratorios Biofarma S.A.</t>
  </si>
  <si>
    <t>HEPARINA VEINFAR 5000 UI FCO AMP X 5 ML  
- VEINFAR</t>
  </si>
  <si>
    <t xml:space="preserve">CERT 52974  (PRESENTACIÓN CAJA X 100)    
</t>
  </si>
  <si>
    <t>HEPARINA VEINFAR</t>
  </si>
  <si>
    <t xml:space="preserve">HEPARINA SÓDICA 5000 UI/ML X 100 ENVASES NO FRACCIONABLES  
MARCA: HEPARINA VEINFAR  LABORATORIO: LARJAN  CERT. ANMAT: 52974 
 </t>
  </si>
  <si>
    <t xml:space="preserve">HEPARINA  LARJAN </t>
  </si>
  <si>
    <t xml:space="preserve">CERT 52974-  FCO AMPPOLLA X 5000 UI/ 1 ML 
 - CAJA CERRADA X 100 FRASCOS - SE ADJUNTA 
PROSPECTO Y CETIFICADO </t>
  </si>
  <si>
    <t>HEPARINA DUNCAN 5000 UI FCO AMP X 5 ML - 
DUNCAN</t>
  </si>
  <si>
    <t xml:space="preserve">CERT 55788  (PRESENTACIÓN CAJA X 50)    
</t>
  </si>
  <si>
    <t xml:space="preserve">HEPARINA SODICA F/A 5000 UI X 5 ML DUNCAN (H-1-50) 
55.788  </t>
  </si>
  <si>
    <t>LARJAN</t>
  </si>
  <si>
    <t>HEPARINA SODICA F/A 5000 UI X 5 ML LARJAN (H-100) 
 52974</t>
  </si>
  <si>
    <t xml:space="preserve">CERT 55788 HEPARINA DUNCAN 5000 UI SOL INY FCO AMP 
X 5 ML </t>
  </si>
  <si>
    <t>VEINFAR</t>
  </si>
  <si>
    <t>CERT 52974 HEPARINA VEINFAR  5000 UI / 1 ML 
FCO AMP X 5 ML</t>
  </si>
  <si>
    <t xml:space="preserve">HEPARINA SODICA 5000 UI/ML  X 5 ML  FCO. 
AMPOLLA. MARCA DUNCAN. CERT 55788    </t>
  </si>
  <si>
    <t>IBC</t>
  </si>
  <si>
    <t>FADA</t>
  </si>
  <si>
    <t>CERT 55.788</t>
  </si>
  <si>
    <t>CERT 43.805</t>
  </si>
  <si>
    <t>HEPARINA 5000 UI F.A. X 5 ML DUNCAN CERT: 55788 
[50]</t>
  </si>
  <si>
    <t>Renglón: 10, Código: 031200003.2, Descripción: HEPARINA DE BAJO PESO MOLECULAR 40 UI  Presentación:  AMP/JER.PRELL  Solicitado:  UNIDAD</t>
  </si>
  <si>
    <t xml:space="preserve">CLEXANE 40- SANOFI </t>
  </si>
  <si>
    <t xml:space="preserve">CERT 42358- JERINGAS GRADUADAS PRELLENAS - CAJA CERRADA X10 JERINGAS 
 MG/0.4 ML - </t>
  </si>
  <si>
    <t>Sanofi-Aventis</t>
  </si>
  <si>
    <t xml:space="preserve">CLEXANE 40 mg jga.prell.x 10 42358  </t>
  </si>
  <si>
    <t>MEDIFARM S.A</t>
  </si>
  <si>
    <t>CLEXANE 40 mg jga.prell.x</t>
  </si>
  <si>
    <t xml:space="preserve">CLEXANE 40 mg jga.prell.x 10  enoxaparina  Certf Anmat 
N° 42358  SANOFI-AVENTIS ARG SA     
   </t>
  </si>
  <si>
    <t>DENVER - HEPARINOX</t>
  </si>
  <si>
    <t xml:space="preserve">CERT ANMAT 54962  </t>
  </si>
  <si>
    <t xml:space="preserve">DENVER </t>
  </si>
  <si>
    <t>CERT 54.962</t>
  </si>
  <si>
    <t xml:space="preserve">ENOXAPARINA CELTYC </t>
  </si>
  <si>
    <t xml:space="preserve">CERT 52921 - JERINGA GRADUADA - ENOXAPARINA 40 MG/0.4ML- CAJA 
CERRADA X 10 UNIDADES </t>
  </si>
  <si>
    <t xml:space="preserve">HEPARINOX 40 - DENVER </t>
  </si>
  <si>
    <t>CERT 54962- JERINGA GRADUADA - CAJA CERRADA X 10 UNIDADES- 
ENOXAPARINA 40 MG/0.4ML</t>
  </si>
  <si>
    <t>HEPARINOX 40 MG JERINGA PRELLENADA X 0,4 ML - DENVER 
FARMA</t>
  </si>
  <si>
    <t xml:space="preserve">CERT 54962  (PRESENTACIÓN CAJA X 10 JERINGAS) </t>
  </si>
  <si>
    <t>CELTYC</t>
  </si>
  <si>
    <t>CERT 52921 ENOXAPARINA CELTYC 40 MG JER PRELL X 0.4 
ML</t>
  </si>
  <si>
    <t>DENVER</t>
  </si>
  <si>
    <t>CERT: 54962</t>
  </si>
  <si>
    <t xml:space="preserve">CERT 54962 HEPARINOX 40 MG / 0.4 ML JER PRELL 
</t>
  </si>
  <si>
    <t>ENOXAPARINA CELTYC 40 MG JERINGA PRELLENADA X 0,4 ML - 
CELTYC</t>
  </si>
  <si>
    <t xml:space="preserve">CERT 52921  (PRESENTACIÓN CAJA X 10 JERINGAS)   
</t>
  </si>
  <si>
    <t>CELTYC- ENOXAPARINA CELTYC</t>
  </si>
  <si>
    <t xml:space="preserve">CERT ANMAT 52921  </t>
  </si>
  <si>
    <t>HEPARINOX</t>
  </si>
  <si>
    <t xml:space="preserve">EPARINA DE BAJO PESO MOLECULAR 40 UI X 10 UNIDADES 
NO FRACCIONABLES  LABORATORIO: DENVER FARMA  CERT. ANMAT: 54962 
</t>
  </si>
  <si>
    <t>DROFA SA</t>
  </si>
  <si>
    <t xml:space="preserve">HEPARINA DE BAJO PESO MOLECULAR 40 UI ( ENOXAPARINA 40 
MG/0.4ML) SOLUCIÓN INYECTABLE  HEPARINOX 40MG JER PRELL X 1 
</t>
  </si>
  <si>
    <t>CERT  52921</t>
  </si>
  <si>
    <t>NORTHIA</t>
  </si>
  <si>
    <t xml:space="preserve">TRAZABILIDAD POR MULTIPLOS DE 50 UNIDADES / LA MARCA COTIZADA 
SI DIFERENCIA POR COLOR SEGUN EL GRAMAJE DEL PRODUCTO  
</t>
  </si>
  <si>
    <t>DENVER HEPARINOX</t>
  </si>
  <si>
    <t xml:space="preserve">HEPARINA DE BAJO PESO MOLECULAR 40 UI  AMP/JER.PRELL  
UNIDAD. MARCA DENVER. CERT 54962    </t>
  </si>
  <si>
    <t xml:space="preserve">Denver Farma </t>
  </si>
  <si>
    <t>certificado anmat numero 54962</t>
  </si>
  <si>
    <t>DROGUERIA AVANTFAR SA</t>
  </si>
  <si>
    <t>SANOFI</t>
  </si>
  <si>
    <t>CLEXANE 40 mg jga.prell.x 10 , CERT ANMAT: 42358</t>
  </si>
  <si>
    <t xml:space="preserve">ENOXAPARINA 40 MG JERINGA PRELL CELTYC TRAZ 52921   
</t>
  </si>
  <si>
    <t>ENOXAPARINA 40 MG  JERINGA PRELL HEPARINOX DENVER TRAZ  
 54962</t>
  </si>
  <si>
    <t>ELEA</t>
  </si>
  <si>
    <t>CERT 54130 OMATEX 40 MG / 0.4 ML SOL INY 
JER PRELL</t>
  </si>
  <si>
    <t>ELEA - OMATEX</t>
  </si>
  <si>
    <t xml:space="preserve">CERT ANMAT 54130  </t>
  </si>
  <si>
    <t>ENOXAPARINA 40 MG JER PRELL CELTYC C 52921 [10]</t>
  </si>
  <si>
    <t>Renglón: 11, Código: 031200003.3, Descripción: HEPARINA DE BAJO PESO MOLECULAR 60 UI  Presentación:  AMP/JER.PRELL  Solicitado:  UNIDAD</t>
  </si>
  <si>
    <t>CELTYC - ENOXAPARINA CELTYC</t>
  </si>
  <si>
    <t>CERT 52921- JERINGA PRELLENA GRADUADA- CAJAS CERRADAS X 10 UNIDADES 
- ENOXAPARINA 60 MG/0,6 ML</t>
  </si>
  <si>
    <t>ENOXAPARINA CELTYC 60 MG JERINGA PRELLENADA X 0,6 ML - 
CELTYC</t>
  </si>
  <si>
    <t xml:space="preserve">CERT 52921  (PERSENTACIÓN CAJA X 10 JERINGAS)   
</t>
  </si>
  <si>
    <t xml:space="preserve">CERT 54.962 </t>
  </si>
  <si>
    <t>CERT 52921 ENOXAPARINA CELTYC 60 MG JER PRELL X 0.6 
ML</t>
  </si>
  <si>
    <t xml:space="preserve">HEPARINOX 60 DENVER </t>
  </si>
  <si>
    <t>CERT 54962- JERONGAS PRELLENAS GRADUADAS- ENOXAPARINA 60 MG/0,6 ML- CAJA 
 CERRADA  X 10 UNIDADES -</t>
  </si>
  <si>
    <t>CERT:  52921</t>
  </si>
  <si>
    <t>HEPARINOX 60</t>
  </si>
  <si>
    <t>HEPARINA DE BAJO PESO MOLECULAR 60 UI X 10 UNIDADES 
 LABORATORIO: DENVER FARMA  CERT. ANMAT: 54962</t>
  </si>
  <si>
    <t>LAZAR</t>
  </si>
  <si>
    <t xml:space="preserve">CERT 49665 DILUTOL 60 MG JER PRELL X 0.6 ML 
</t>
  </si>
  <si>
    <t>HEPARINOX 60 MG JERINGA PRELLENADA X 0,6 ML - DENVER 
FARMA</t>
  </si>
  <si>
    <t xml:space="preserve">CERT 54962  (PRESENTACIÓN CAJA X 10 JERINGAS)   
</t>
  </si>
  <si>
    <t xml:space="preserve">CERT 54962 HEPARINOX 60 MG / 0.6 ML JER PRELL 
</t>
  </si>
  <si>
    <t>CLEXANE 60- SANOFI</t>
  </si>
  <si>
    <t>CERT 42358- JERINGAS GRADUADAS PRELLENAS - CAJA CERRADA POR 10 
UNIDADES - ENOXAPARINA 60 MG/0,6 ML</t>
  </si>
  <si>
    <t xml:space="preserve">HEPARINA DE BAJO PESO MOLECULAR 60 UI  AMP/JER.PRELL  
UNIDAD. MARCA CELTYC. CERT 52921    </t>
  </si>
  <si>
    <t xml:space="preserve">HEPARINA DE BAJO PESO MOLECULAR 60 UI ( ENOXAPARINA 60 
MG/0,6 ML) SOLUCIÓN INYECTABLE   HEPARINOX 60UI JER.PRELL X 
1  </t>
  </si>
  <si>
    <t xml:space="preserve">ENOXAPARINA 60 MG JERINGA PRELL CELTYC TRAZ  52921  
</t>
  </si>
  <si>
    <t>ENOXAPARINA 60 MG  JERINGA PRELL HEPARINOX DENVER TRAZ  
 54962</t>
  </si>
  <si>
    <t xml:space="preserve">CLEXANE 60 mg jga.prell.x 10 42358  </t>
  </si>
  <si>
    <t xml:space="preserve">certificado anmat numero 54962 Denver farma </t>
  </si>
  <si>
    <t>CLEXANE 60 mg jga.prell.x</t>
  </si>
  <si>
    <t xml:space="preserve">CLEXANE 60 mg jga.prell.x 10  enoxaparina  SANOFI-AVENTIS ARG 
SA  Certf Anmat N° 42358  </t>
  </si>
  <si>
    <t xml:space="preserve">CLEXANE 60 mg jga.prell.x 10 , CERT ANMAT: 42358  
</t>
  </si>
  <si>
    <t xml:space="preserve">ENOXAPARINA 60 MG JER PRELL. HEPARINOX DENVER C 54962 [10] 
</t>
  </si>
  <si>
    <t>4</t>
  </si>
  <si>
    <t>CERT 54130 OMATEX 60 MG / 0.6 ML SOL INY 
JER PRELL</t>
  </si>
  <si>
    <t>Renglón: 12, Código: 031200003.4, Descripción: HEPARINA DE BAJO PESO MOLECULAR 80 UI  Presentación:  AMP/JER.PRELL  Solicitado:  UNIDAD</t>
  </si>
  <si>
    <t>DENVER -HEPARINOX</t>
  </si>
  <si>
    <t>HEPARINOX 80 DENVER</t>
  </si>
  <si>
    <t>CERT 54962-  JERINGAS GRADUADAS PRELLENAS - CAJA CERRADA X 
10 UNIDADES -ENOXAPARINA 80 MG/0,8 ML</t>
  </si>
  <si>
    <t>HEPARINOX 80 MG JERINGA PRELLENADA X 0,8 ML - DENVER 
FARMA</t>
  </si>
  <si>
    <t xml:space="preserve">CERT 54962 (PRESENTACIÓN CAJA X 10 JERINGAS) DENVER FARMA  
</t>
  </si>
  <si>
    <t xml:space="preserve">CERT 54962 HEPARINOX 80 MG / 0.8 ML JER PRELL 
</t>
  </si>
  <si>
    <t xml:space="preserve">HEPARINA CELTYC 80 UI </t>
  </si>
  <si>
    <t>CERT 54962- JERINGAS PRELLENAS GRADUADAS - CAJA CERRADA X 10 
UNIDADES -ENOXAPARINA 80 MG/0,8 ML</t>
  </si>
  <si>
    <t>CLEXANE 80 UI - SANOFI</t>
  </si>
  <si>
    <t>CERT 42358- JERINGAS GRADUADAS PRELLENAS - CAJA CERRADA X  
10 UNIDADES -  ENOXAPARINA 80 MG/0,8 ML</t>
  </si>
  <si>
    <t>CERT 52921 ENOXAPARINA CELTYC 80 MG JER PRELL X 0.8 
ML</t>
  </si>
  <si>
    <t xml:space="preserve">HEPARINA DE BAJO PESO MOLECULAR 80 UI ( ENOXAPARINA 80 
MG/0,8 ML) SOLUCIÓN INYECTABLE  HEPARINOX 80UI. JER.PRELL X 1 
</t>
  </si>
  <si>
    <t>ENOXAPARINA CELTYC 80 MG JERINGA PRELLENADA X 0,8 ML - 
CELTYC</t>
  </si>
  <si>
    <t xml:space="preserve">HEPARINA DE BAJO PESO MOLECULAR 80 UI  AMP/JER.PRELL  
UNIDAD. MARCA DENVER. CERT 54962    </t>
  </si>
  <si>
    <t>HEPARINOX 80</t>
  </si>
  <si>
    <t>HEPARINA DE BAJO PESO MOLECULAR 80 UI X 10 UNIDADES 
NO FRACCIONABLES  LABORATORIO: DENVERFARMA  CERT. ANMAT: 54962</t>
  </si>
  <si>
    <t xml:space="preserve">CLEXANE 80 mg jga.prell.x 10 42358  </t>
  </si>
  <si>
    <t xml:space="preserve">certificado anmat  numero 54962 Denver farma </t>
  </si>
  <si>
    <t xml:space="preserve">ENOXAPARINA 80 MG JERINGA PRELL CELTYC TRAZ T/A 52921  
</t>
  </si>
  <si>
    <t>ENOXAPARINA 80 MG JERINGA PRELL DENVR TRAZ T/A 54962</t>
  </si>
  <si>
    <t xml:space="preserve">CLEXANE 80 mg jga.prell.x </t>
  </si>
  <si>
    <t xml:space="preserve">CLEXANE 80 mg jga.prell.x 10  enoxaparina  SANOFI-AVENTIS ARG 
SA  Certf Anmat N° 42358     
</t>
  </si>
  <si>
    <t>CLEXANE 80 mg jga.prell.x 10 , CERT ANMAT: 42358</t>
  </si>
  <si>
    <t>ENOXAPARINA 80 MG JER.PRELL. CELTYC C 52921 [10]</t>
  </si>
  <si>
    <t>CERT 54130 OMATEX 80 MG / 0.8 ML SOL INY 
JER PRELL</t>
  </si>
  <si>
    <t>Renglón: 13, Código: 031220006.1, Descripción: MANITOL  Presentación:  15% X 500 ML  Solicitado:  ENV.SEMIRRIG</t>
  </si>
  <si>
    <t>RIGECIN -SOL DE MANITOL AL 15% RIGECIN</t>
  </si>
  <si>
    <t xml:space="preserve">CERT ANMAT 39065  </t>
  </si>
  <si>
    <t>SOLUCION DE MANITOL AL 15% RIGECIN SACHET X 500 ML 
- RIGECIN</t>
  </si>
  <si>
    <t xml:space="preserve">CERT 39065  (PRESENTACIÓN CAJA X 15 UNIDADES)   
</t>
  </si>
  <si>
    <t xml:space="preserve">Solución de Manitol al 15% Rigecin  Certificado Nº.39065  
Solución de Manitol 15% Rigecin es una solución estéril apirogena, 
de uso endovenoso.  Indicaciones:  La solución de Manitol 
al 15 % está indicada en la prevención y tratamiento 
de la fase oliguria en la insuficiencia renal aguda (induce 
la diuresis y la excreción de Sodio y Cloruro)  
Tratamiento del edema cerebral y/o del aumento de la presión 
intracraneana.  Hipertensión ocular.  Facilitar la eliminación de los 
elementos tóxicos mediante la excreción urinaria.  Como método diagnóstico 
para la medición de la filtración glomerular.  Presentaciones:  
Soluciones parenterales de gran volumen en envases de polipropileno con 
tapa tipo eurocap sistema cerrado de infusión de 500 ml. 
</t>
  </si>
  <si>
    <t>CERT 39.065</t>
  </si>
  <si>
    <t>CERT ANMAT N. 58116 - MANITOL 15%  Presentación: X 
500 ML - ENVASE FLEXIBLE - AUTOCOLAPSABLE- DOBLE PUERTO INSERCION 
INDEPENDIENTE - SISTEMA CERRADO - CJA X 15 UNIDADES</t>
  </si>
  <si>
    <t>CERT 39065 SOLUCION DE MANITOL AL 15% RIGECIN SOL INY 
ENVASE X 500 ML</t>
  </si>
  <si>
    <t>SOL. MANITOL 15% X 500 ML DOBLE PICO RIGECIN (1-12-1296) 
 39065</t>
  </si>
  <si>
    <t>HLB- SOLUCION D-MANITOL 15 %</t>
  </si>
  <si>
    <t xml:space="preserve">CERT ANMAT 43356  </t>
  </si>
  <si>
    <t>RIVERO- SOL DE MANITOL AL 15% EN AGUA</t>
  </si>
  <si>
    <t xml:space="preserve">CERT ANMAT 39128  </t>
  </si>
  <si>
    <t>Renglón: 14, Código: 031221002.2, Descripción: POTASIO CLORURO  Presentación:  MOLAR X100 ML  Solicitado:  ENVASE</t>
  </si>
  <si>
    <t>CERT ANMAT N. 59061 - POTASIO CLORURO MOLAR Presentación: X 
100 ML - ENVASE FLEXIBLE - AUTOCOLAPSABLE- DOBLE PUERTO INSERCION 
INDEPENDIENTE - SISTEMA CERRADO - CJA X 50 UNIDADES</t>
  </si>
  <si>
    <t xml:space="preserve">Cloruro de Potasio Molar Sachet Semirrigido Sistema Cerrado con dos 
sitios de inserción x 100ml   PEDIR POR CAJA 
CERRADA - NO FRACCIONAMOS  Estéril, Apirogeno, Marca Norgreen  
- Env. Convencional  Aprobado por el M.S. ANMAT - 
Certificado N° 48279  Presentación: Caja x 50 Sachet  
</t>
  </si>
  <si>
    <t>HLB</t>
  </si>
  <si>
    <t>CERT 39124 SOLUCION MOLAR DE CLORURO DE POTASIO SOL INY 
ENV X 100 ML</t>
  </si>
  <si>
    <t>TELSOLPAR</t>
  </si>
  <si>
    <t xml:space="preserve">CAJA POR 20 UNID  (SE VENDE UNICAMENTE CAJA CERRADA 
SEGUN DISPO. ANMAT) -  SE COTIZA SACHET FLEXIBLE SISTEMA 
CERRADO  </t>
  </si>
  <si>
    <t>SOLUCION MOLAR UPL SACHET X 100 ML - ULTRA PHARMA 
S.A.</t>
  </si>
  <si>
    <t xml:space="preserve">CERT 59134 // NO ES SISTEMA CERRADO (PRESENTACIÓN CAJA X 
60 UNIDADES)    </t>
  </si>
  <si>
    <t>Renglón: 15, Código: 031221005.2, Descripción: SODIO BICARBONATO  Presentación:  MOLAR X100 ML  Solicitado:  ENVASE</t>
  </si>
  <si>
    <t>https://ar.kairosweb.com/precio/producto-solucion-molar-de-bicarbonato-de-sodio-17859/</t>
  </si>
  <si>
    <t>CERT 39.079</t>
  </si>
  <si>
    <t>SOL. MOLAR  BIC. DE SODIO X 100 ML RIGECIN 
(H-1-48) 39079</t>
  </si>
  <si>
    <t xml:space="preserve">VTO. 11 MESES (SEGUN DISPO ANMAT). - CAJA POR 30 
UNID - SIN PROVISION DE PANTALLA SOLAR  </t>
  </si>
  <si>
    <t>SOLUCION MOLAR DE BICARBONATO DE SODIO INYECTABLE RIGECIN SACHET X 
100 ML  - RIGECIN</t>
  </si>
  <si>
    <t xml:space="preserve">CERT 39079  (PRESENTACIÓN CAJA X 48 UNIDADES)   
</t>
  </si>
  <si>
    <t xml:space="preserve">LABORATORIO TECSOLPAR </t>
  </si>
  <si>
    <t>CERT ANMAT N. 56759 -SODIO BICARBONATO MOLAR  Presentación: X 
100 ML - ENVASE FLEXIBLE - AUTOCOLAPSABLE- DOBLE PUERTO INSERCION 
INDEPENDIENTE - SISTEMA CERRADO - CJA X 50 UNIDADES</t>
  </si>
  <si>
    <t>Solución Molar de Bicarbonato de Sodio Inyectable Rigecin  Certificado 
N.º 39079  Solución Molar de Bicarbonato de Sodio Rigecin 
es una solución estéril apirogena, de uso endovenoso.  Indicaciones: 
 La solución de Molar de Bicarbonato está indicada en: 
la acidosis metabólica, Insuficiencia renal aguda, shock, intoxicaciones no especificas 
(por barbitúricos o por insecticidas). Tratamiento adjunto de la diarrea. 
 Presentaciones:  Soluciones parenterales de gran volumen en envases 
de polipropileno con tapa tipo eurocap sistema cerrado de infusión 
de 100 ml.</t>
  </si>
  <si>
    <t xml:space="preserve">RIGECIN - SOL MOLAR DE BICARB DE SODIO INY RIGECIN 
</t>
  </si>
  <si>
    <t xml:space="preserve">CERT ANMAT 39079  </t>
  </si>
  <si>
    <t>CERT 39079 SOLUCION MOLAR DE BICARBONATO DE SODIO INYECTABLE RIGECIN 
SOL INY BOLSA X 100 ML</t>
  </si>
  <si>
    <t>Renglón: 17, Código: 031220007.18, Descripción: SODIO ISOTONICO CLORURO ESTÉRIL APIROGENO,SISTEMA CERRADO,MÍNIMO 2 SITIOS DE INSERCIÓN INDEPENDIENTES  Presentacion:  X 100 ML  Solicitado:  UNIDAD</t>
  </si>
  <si>
    <t>https://ar.kairosweb.com/precio/producto-solucion-fisiologica-isotonica-0,90--rig-17860/</t>
  </si>
  <si>
    <t>CERT 39.075</t>
  </si>
  <si>
    <t xml:space="preserve">Solución Fisiológica de Cloruro de Sodio Sachet Semirrigido con dos 
sitios de inserción Sistema Cerrado x 100ml SIN BOLSA DE 
PROTECCION  PEDIR POR CAJA CERRADA - NO FRACCIONAMOS  
Estéril, Apirogeno, Marca Norgreen  - Env. Convencional  Aprobado 
por el M.S. ANMAT - Certificado N° 47415  Presentación: 
Caja x 50 Sachet  </t>
  </si>
  <si>
    <t>CERT 37255 SODIO ISOTONICO ESTERIL  Sistema Cerrado Ecoflac x 
100 ml- c/2 sitios de insercion diferentes -COD.707211- AUTOCOLAPASABLE Y 
AUTOPORTANTE CON DOBLE PUERTO ESTERIL INDEPENDIENTE LIBRE DE PVC CON 
ARO DE BIOSEGURIDAD</t>
  </si>
  <si>
    <t>SOLUCION FISIOLOGICA X 100 ML (ECOFLAC) BRAUN (S-1-50) 37255</t>
  </si>
  <si>
    <t>CERT 39075 SOLUCION FISIOLOGICA ISOTONICA 0.90% RIGECIN SOL INY BOLSA 
X 100 ML - POLIETILENO</t>
  </si>
  <si>
    <t>SOLUCION FISIOLOGICA X 100ML, DOBLE PUERTO, AUTOCOLAPSABLE, ENVASE FLEXIBLE. MARCA 
JAYOR. CERT 58129</t>
  </si>
  <si>
    <t>RIGECIN- SOL FISIO ISOTON 0,90% RIGECIN</t>
  </si>
  <si>
    <t xml:space="preserve">CERT ANMAT 39075  </t>
  </si>
  <si>
    <t xml:space="preserve">CAJA POR 50 UNID (SE VENDE UNICAMENTE CAJA CERRADA SEGUN 
DISPO. ANMAT)   </t>
  </si>
  <si>
    <t>CERT ANMAT N. 55175 - SODIO ISOTONICO CLORURO ESTÉRIL APIROGENO, 
0.9%  Presentación: X 100 ML - ENVASE FLEXIBLE - 
AUTOCOLAPSABLE- DOBLE PUERTO INSERCION INDEPENDIENTE - SISTEMA CERRADO - CJA 
X 50 UNIDADES</t>
  </si>
  <si>
    <t>CERT 58129 SOLUCION FISIOLOGICA JAYOR SOL PARENTERAL GRAN VOLUMEN BOLSA 
X 100 ML</t>
  </si>
  <si>
    <t>Certificado N.º 39075  RIGECIN  Es una solución estéril 
y apirógena compuesta para cloruro de sodio y agua para 
inyectable.  Utilizada en casos de: Deshidratación, Hipovolemia y Alcalosis 
débiles y/o causadas por medicamentos.  También usada como vehículo 
para la administración de medicamentos y electrolitos compatibles por vía 
subcutánea, intramuscular o intravenosa.  Su uso externo se limita 
a irrigación de heridas y para humedecer los apósitos y 
gasas de heridas.  Presentaciones de Soluciones parenterales de pequeño 
volumen: envase monodosis de 5, 10 ml.  Nuevas Presentaciones: 
envases de polipropileno con tapa tipo Eurocap de doble puerto 
(sistema cerrado de infusión) de 100</t>
  </si>
  <si>
    <t>SOLUCION FISIOLOGICA CL NA X 100 ML SISTEMA CERRADO DOBLE 
PICO BRAUN C 37255  [50]</t>
  </si>
  <si>
    <t>SOLUC. FISIOLOGICA JAYOR BOLSA SIMPLE</t>
  </si>
  <si>
    <t xml:space="preserve">CLORURO DE SODIO ISOTONICO X 100 ML X 60 ENVASES 
NO FRACCIONABLES  MARCA: JAYOR  LABORATORIO: JAYOR  CERT. 
ANMAT: 58129  </t>
  </si>
  <si>
    <t>Renglón: 18, Código: 031220007.19, Descripción: SODIO ISOTONICO CLORURO ESTÉRIL APIROGENO,SISTEMA CERRADO,MÍNIMO 2 SITIOS DE INSERCIÓN INDEPENDIENTES  Presentacion:  X 250 ML  Solicitado:  UNDAD</t>
  </si>
  <si>
    <t>RIGECIN - SOL FISIO ISOTON 0,90% RIGECIN</t>
  </si>
  <si>
    <t>CERT 39075 SOLUCION FISIOLOGICA ISOTONICA 0.90% RIGECIN SOL INY BOLSA 
X 250 ML - POLIETILENO - (SISTEMA ABIERTO)</t>
  </si>
  <si>
    <t>SOLUCION FISIOLOGICA X 250ML, DOBLE PUERTO, AUTOCOLAPSABLE, ENVASE FLEXIBLE. MARCA 
JAYOR. CERT 58129</t>
  </si>
  <si>
    <t>CERT ANMAT N. 55175 - SODIO ISOTONICO CLORURO ESTÉRIL APIROGENO, 
0.9%  Presentación: X 250 ML - ENVASE FLEXIBLE - 
AUTOCOLAPSABLE- DOBLE PUERTO INSERCION INDEPENDIENTE - SISTEMA CERRADO - CJA 
X 25 UNIDADES</t>
  </si>
  <si>
    <t xml:space="preserve">CAJA POR 25 UNID (SE VENDE UNICAMENTE CAJA CERRADA SEGUN 
DISPO. ANMAT)   </t>
  </si>
  <si>
    <t>SOLUCION FISIOLOGICA X 250 ML SOLUFLEX (620-QD) RIVERO 39014</t>
  </si>
  <si>
    <t xml:space="preserve">SOLUC. FISIOLOGICA JAYOR </t>
  </si>
  <si>
    <t>CLORURO DE SODIO ISOTONICO (9 MG/ML)  X 40 UNIDADES 
NO FRACCIONABLES  LABORATORIO: JAYOR  CERT. ANMAT: 58129</t>
  </si>
  <si>
    <t>Renglón: 19, Código: 031220007.20, Descripción: SODIO ISOTONICO CLORURO ESTÉRIL APIROGENO,SISTEMA CERRADO,MÍNIMO 2 SITIOS DE INSERCIÓN INDEPENDIENTES  Presentacion:  X 500 ML  Solicitado:  UNIDAD</t>
  </si>
  <si>
    <t>https://www.alfabeta.net/precio/solucfisiolcloruro-de-sodio-bina-pharma.html</t>
  </si>
  <si>
    <t>BINA</t>
  </si>
  <si>
    <t xml:space="preserve">CAJA POR 10 UNID (SE VENDE UNICAMENTE CAJA CERRADA SEGUN 
DISPO. ANMAT) - SISTEMA CERRADO 2PTOS  </t>
  </si>
  <si>
    <t>BINA PHARMA</t>
  </si>
  <si>
    <t>SOLUCION FISIOLOGICA X 500 ML BINA PHARMA DOBLE PICO (H-1-10-1280) 
59243</t>
  </si>
  <si>
    <t>RIVERO- SOL ISOT DE CLORURO DE SODIO</t>
  </si>
  <si>
    <t xml:space="preserve">CERT ANMAT 39014  </t>
  </si>
  <si>
    <t>CERT 37255 SODIO ISOTONICO ESTERIL  Sistema Cerrado Ecoflac x 
500 ml- c/2 sitios de insercion diferentes -COD.707214- AUTOCOLAPASABLE Y 
AUTOPORTANTE CON DOBLE PUERTO ESTERIL INDEPENDIENTE LIBRE DE PVC CON 
ARO DE BIOSEGURIDAD</t>
  </si>
  <si>
    <t>CERT 59243 SOLUCION FISIOLOGICA DE CLORURO DE SODIO BINA PHARMA 
SOL INY BOLSA X 500 ML</t>
  </si>
  <si>
    <t>SOLUCION FISIOLOGICA X 500ML, DOBLE PUERTO, AUTOCOLAPSABLE, ENVASE FLEXIBLE. MARCA 
JAYOR. CERT 58129</t>
  </si>
  <si>
    <t>BINA- SOL FISIOL DE CLORURO DE SODIO BINA PHARMA</t>
  </si>
  <si>
    <t xml:space="preserve">CERT ANMAT 59243  </t>
  </si>
  <si>
    <t>CERT ANMAT N. 55175 - SODIO ISOTONICO CLORURO ESTÉRIL APIROGENO, 
0.9%  Presentación: X 500 ML - ENVASE FLEXIBLE - 
AUTOCOLAPSABLE- DOBLE PUERTO INSERCION INDEPENDIENTE - SISTEMA CERRADO - CJA 
X 15 UNIDADES</t>
  </si>
  <si>
    <t>CERT 58129 SOLUCION FISIOLOGICA JAYOR SOL PARENTERAL GRAN VOLUMEN BOLSA 
X 500 ML</t>
  </si>
  <si>
    <t>CERT 39075 SOLUCION FISIOLOGICA ISOTONICA 0.90% RIGECIN SOL INY BOLSA 
X 500 ML - POLIETILENO</t>
  </si>
  <si>
    <t>SOLUCION FISIOLOGICA CL NA X 500 ML SISTEMA CERRADO DOBLE 
PICO BINA PHARMA C 59243 [10]</t>
  </si>
  <si>
    <t xml:space="preserve">SODIO ISOTONICO CLORURO ESTÉRIL APIROGENO X 24 NO FRACCIONBLES  
MARCA: SOLUC. FISIOLOGICA JAYOR BOLSA SIMPLE  LABORATORIO: JAYOR  
CERT. ANMAT: 58129  </t>
  </si>
  <si>
    <t>Solución Fisiológica Isotónica Rigecin  Certificado N.º 39075  Es 
una solución estéril y apirógena compuesta para cloruro de sodio 
y agua para inyectable.  Utilizada en casos de: Deshidratación, 
Hipovolemia y Alcalosis débiles y/o causadas por medicamentos.  También 
usada como vehículo para la administración de medicamentos y electrolitos 
compatibles por vía subcutánea, intramuscular o intravenosa.  Su uso 
externo se limita a irrigación de heridas y para humedecer 
los apósitos y gasas de heridas.  Presentaciones de Soluciones 
parenterales de pequeño volumen: envase monodosis de 5, 10 ml. 
 Nuevas Presentaciones: envases de polipropileno con tapa tipo Eurocap 
de doble puerto (sistema cerrado de infusión) 500 ml.</t>
  </si>
  <si>
    <t>Renglón: 20, Código: 031220004.5, Descripción: RINGER LACTATO SACHET  Presentación:  X 500 ML  Solicitado:  ENV.FLEXIBLE</t>
  </si>
  <si>
    <t>https://ar.kairosweb.com/precio/producto-solucion-ringer-lactato-rigecin-11312/</t>
  </si>
  <si>
    <t>CERT 39.083</t>
  </si>
  <si>
    <t>RIGECIN - SOL RINGER LACTATO RIGECIN</t>
  </si>
  <si>
    <t xml:space="preserve">CERT ANMAT 39083  </t>
  </si>
  <si>
    <t xml:space="preserve">CERT ANMAT N. 56648 - RINGER CON LACTATO SACHET Presentación: 
X 500 ML - ENVASE FLEXIBLE - AUTOCOLAPSABLE- DOBLE PUERTO 
INSERCION INDEPENDIENTE - SISTEMA CERRADO - CJA X 15 UNIDADES 
</t>
  </si>
  <si>
    <t>Solución Ringer Lactato Rigecin  Certificado N.º 39083  Solución 
Ringer lactato es una solución estéril, apirogena que contiene Cloruro 
de Sodio, Cloruro de Potasio, Cloruro de Calcio y Lactato 
de Sodio de uso endovenoso.  Indicaciones  Utilizada para 
la reposición hidroelectrolítica del fluido extracelular, como en estados de 
deshidratación con pérdidas de electrolitos o en intervenciones quirúrgicas.  
Reposición del volumen plasmático a corto plazo en estados de 
shock hipovolémico o hipotensión.  Estados de acidosis metabólica leve 
o moderada (excepto acidosis láctica)  Vehículo para la administración 
de medicamentos compatibles.  Presentaciones:  Soluciones parenterales de gran 
volumen en envases de polipropileno con tapa tipo eurocap sistema 
cerrado de infusión de 500 ml.</t>
  </si>
  <si>
    <t>SOLUCION RINGER C/LACTATO SACHET 500 ML DOBLE PICO RIGECIN (S-1-12) 
39.083</t>
  </si>
  <si>
    <t>SOLUCION RINGER C/LACTATO SACHET 500 ML DOBLE PICO (ECOFLAC) BRAUN 
(S-1-10)      55327</t>
  </si>
  <si>
    <t>CERT 58653 SOLUCION RINGER LACTATO JAYOR SOL PARENTERAL GRAN VOLUMEN 
BOLSA X 500 ML</t>
  </si>
  <si>
    <t xml:space="preserve">RINGER LACTATO SACHET  X 500 ML  ENV.FLEXIBLE. AUTOCOLAPSABLE, 
DOBLE PUERTO, ENVASE FLEXIBLE. MARCA JAYOR. CERT 58653   
 </t>
  </si>
  <si>
    <t>SOLUCION RINGER-LACTATO RIGECIN SACHET X 100 ML - RIGECIN</t>
  </si>
  <si>
    <t>CERT 39083  (PRESENTACIÓN CAJA X 12 UNIDADES)</t>
  </si>
  <si>
    <t>CERT 39083 SOLUCION RINGER-LACTATO RIGECIN SOL INY ENVASE X 500 
ML</t>
  </si>
  <si>
    <t>CERT 37842 RINGER LACTATO Sistema Cerrado Ecoflac x 500 ml 
-COD.3646983- AUTOCOLAPASABLE Y AUTOPORTANTE CON DOBLE PUERTO ESTERIL  INDEPENDIENTE 
LIBRE DE PVC CON ARO DE BIOSEGURIDAD</t>
  </si>
  <si>
    <t>HLB- SOL RINGER CON LACTATO HLB</t>
  </si>
  <si>
    <t xml:space="preserve">CERT ANMAT 55696  </t>
  </si>
  <si>
    <t>"SOLUC. RINGER LACTATO BOLSA SIMPLE "</t>
  </si>
  <si>
    <t>RINGER LACTATO SACHET ENVASE X 24 NO FRACCIONABLES  MARCA: 
JAYOR  LABORATORIO: JAYOR  CERT. ANMAT: 58653</t>
  </si>
  <si>
    <t>Alternativa Semirrigido - SOLUCION RINGER CON LACTATO X 500 ML 
BRAUN CERT.37842 [20]</t>
  </si>
  <si>
    <t>II</t>
  </si>
  <si>
    <t>Renglón: 21, Código: 031080019.1, Descripción: ADALIMUMAB 40MG  Presentación:  JER. PRELL.  Solicitado:  UNIDAD</t>
  </si>
  <si>
    <t>CERT: 60015</t>
  </si>
  <si>
    <t>https://ar.kairosweb.com/precio/producto-hyrimoz-28951/</t>
  </si>
  <si>
    <t>HYRIMOZ  40 BIOSIDUS</t>
  </si>
  <si>
    <t xml:space="preserve">CERT 59269- LAP PRELLENA ADALIMUMAB 40 MG / 0.8 ML 
- CAJA CERRADA X 2 LAPICERAS </t>
  </si>
  <si>
    <t>Elea - Phoenix</t>
  </si>
  <si>
    <t xml:space="preserve">IDACIO 40 mg jga.prell.x 2 60015  </t>
  </si>
  <si>
    <t>ABC S.A</t>
  </si>
  <si>
    <t>AMGEVITA</t>
  </si>
  <si>
    <t xml:space="preserve">AMGEVITA 40 MG /0.8 ML AUTOINY. CERT ANMAT NRO 59082 
</t>
  </si>
  <si>
    <t>AMGEVITA- LAB AMGEN</t>
  </si>
  <si>
    <t>CERT 59082- ADALIMUMAB 40 MG / 0.8 ML CAJA X 
2 JER PRELLENA -</t>
  </si>
  <si>
    <t>Amgen</t>
  </si>
  <si>
    <t xml:space="preserve">AMGEVITA 40mg/0.8ml autoiny.x 2 59082  </t>
  </si>
  <si>
    <t>AMGEN- AMGEVITA</t>
  </si>
  <si>
    <t xml:space="preserve">CERT ANMAT 59082  </t>
  </si>
  <si>
    <t>IDACIO</t>
  </si>
  <si>
    <t xml:space="preserve">ADALIMUMAB 40 MG/0,8 ML X X 2 JER PRELLENADAS  
NO FRACCIONABLES  MARCA: IDACIO  LABORATORIO: ELEA  CERT. 
ANMAT: 60015  </t>
  </si>
  <si>
    <t>Magno Salud S.A.</t>
  </si>
  <si>
    <t>40mg/0.8ml autoiny.x 2  Certificado A.N.M.A.T. N°59082</t>
  </si>
  <si>
    <t>AMGEN</t>
  </si>
  <si>
    <t>ADALIMUMAB 40 MG / 0.8 ML AUTOINY AMGEVITA AMGEN /TRAZ 
C/FRIO 59082</t>
  </si>
  <si>
    <t>IDACIO 40 mg jga.prell.x</t>
  </si>
  <si>
    <t xml:space="preserve">IDACIO 40 mg jga.prell.x 2  adalimumab  LABORATORIO ELEA 
PHOENIX S A  Certf Anmat N° 60015   
</t>
  </si>
  <si>
    <t>HUMIRA 40 ABBVIE</t>
  </si>
  <si>
    <t>CERT 50824- ADALIMUMAB 40 MG / 0.8 ML- CAJA CERRADAX 
2 JER PRELLENAS</t>
  </si>
  <si>
    <t xml:space="preserve">CERT 60015 IDACIO 40 MG / 0.8 ML JER PRELL 
</t>
  </si>
  <si>
    <t>Pfizer</t>
  </si>
  <si>
    <t xml:space="preserve">ABRILADA 40mg/0.8ml lap.prell.x 2 59334  </t>
  </si>
  <si>
    <t>Abbvie</t>
  </si>
  <si>
    <t xml:space="preserve">HUMIRA AC X 2 (40 MG) 40mg/0.4ml lap.prell.x 2 50824 
 </t>
  </si>
  <si>
    <t>AMGEN AMGEVITA</t>
  </si>
  <si>
    <t xml:space="preserve">ADALIMUMAB 40MG  JER. PRELL.  UNIDAD. MARCA AMGEN. CERT 
59082    </t>
  </si>
  <si>
    <t>ABBVIE</t>
  </si>
  <si>
    <t xml:space="preserve">CERT 50824 HUMIRA AC PEN 40 MG SOL INY LAP 
P/INY X 0.4 ML </t>
  </si>
  <si>
    <t>HUMIRA 40mg/0.4ml lap.prell.x 2 , CERT ANMAT: 50824</t>
  </si>
  <si>
    <t>SANDOZ</t>
  </si>
  <si>
    <t>ADALIMUMAB 40 MG LAP PRELL X 0.8 ML HYRIMOZ SANDOZ 
C 59269 [2]</t>
  </si>
  <si>
    <t>Renglón: 22, Código: 031122006.1, Descripción: ALFA DORNASA INHALATORIA 2,5 MG  Presentación:  AMPOLLA</t>
  </si>
  <si>
    <t>https://ar.kairosweb.com/precio/producto-pulmozyme-6102/</t>
  </si>
  <si>
    <t>PULMOZYME (Dnasa)</t>
  </si>
  <si>
    <t xml:space="preserve">PULMOZYME (Dnasa) 2.5 mg iny.a. Lab. Roche cert anmat nro 
43039  </t>
  </si>
  <si>
    <t>ROCHE</t>
  </si>
  <si>
    <t>CERT 43039 PULMOZYME AMP X 2.5 ML</t>
  </si>
  <si>
    <t xml:space="preserve">DESOXIRRIBONUCLEASA 2.5 MG  AMP PULMOZYME ROCHE /TRAZ C/FRIO 43039 
</t>
  </si>
  <si>
    <t>Renglón: 23, Código: 031204004.2, Descripción: ALTEPLASA  50 MG -  ACTIVADOR DEL PLASMINOGENO TISULAR  Presentación:  FCO. AMPOLLA  Solicitado:  UNIDAD</t>
  </si>
  <si>
    <t>https://ar.kairosweb.com/precio/producto-actilyse-44/</t>
  </si>
  <si>
    <t>ACTILYSE</t>
  </si>
  <si>
    <t>ALTEPLASA 50 MG F.A X 2 NO FRACCIONABLES (EL PRECIO 
INFORMADO ES POR AMPOLLA)  MARCA: ACTILYSE  LABORATORIO: BOEHRINGER 
 CERT. ANMAT: 38797</t>
  </si>
  <si>
    <t xml:space="preserve">ACTILYSE 50 mg iny.f.a.  Lab. Boehringer Inge  - 
cert anmat nro 38797  </t>
  </si>
  <si>
    <t>ACTILYSE- BOEHRINGER</t>
  </si>
  <si>
    <t xml:space="preserve">CERT 38797- EL PRECIO COTIZADO CORRESPONDE A 1 FCO AMP 
X 50 MG - CAJA CERRADA X 2 UNIDADES - 
</t>
  </si>
  <si>
    <t>Redimer S.A</t>
  </si>
  <si>
    <t>actilyse</t>
  </si>
  <si>
    <t>Nº de Certificado:  38797  Laboratorio:  BOEHRINGER INGELHEIM 
S A  Nombre Comercial:  ACTILYSE  Envases Secundarios: 
 Isologos:  Nombre Genérico:  ACTIVADOR TISULAR DEL PLASMINOGENO 
 Forma Farmacéutica:  POLVO LIOFILIZADO PARA INYECTABLE</t>
  </si>
  <si>
    <t>BOEHRINGER (PRECIO X UNIDAD)- ACTILYSE</t>
  </si>
  <si>
    <t xml:space="preserve">CERT ANMAT 38797  </t>
  </si>
  <si>
    <t>BOEHRINGER</t>
  </si>
  <si>
    <t xml:space="preserve">CERT 38797 ACTILYSE PVO LIOF P/INY FCO AMP X 50 
MG (ENV. TRAE SET X 2 FCO AMP, NO FRACCIONABLE) 
</t>
  </si>
  <si>
    <t>ALTEPLASA F/A ACTILYSE BOEHRINGER INGELHEIM 38.797</t>
  </si>
  <si>
    <t>BOEHRINGER ACTILYSE</t>
  </si>
  <si>
    <t xml:space="preserve">ALTEPLASA 50 MG - ACTIVADOR DEL PLASMINOGENO TISULAR  x 
2 FCO. AMPOLLA  UNIDAD. MARCA BOEHRINGER. CERT 38797  
  </t>
  </si>
  <si>
    <t>Renglón: 24, Código: 031090012.2, Descripción: AMBRISENTAN 10 MG  Presentación:  COMPRIMIDO  Solicitado:  UNIDAD</t>
  </si>
  <si>
    <t>https://ar.kairosweb.com/precio/producto-ambrisenex-29219/</t>
  </si>
  <si>
    <t>FINADIET</t>
  </si>
  <si>
    <t>CERT 59504 AMBRISENEX 10 MG COMPRIMIDO RECUBIERTO</t>
  </si>
  <si>
    <t>AMBRISENEX 10 MG COMP REC - FINADIET S.A.</t>
  </si>
  <si>
    <t xml:space="preserve">CERT 59504  (PRESENTACIÓN CAJA X 30 COMPRIMIDOS)   
</t>
  </si>
  <si>
    <t>AMBRISENEX - FINADIET</t>
  </si>
  <si>
    <t xml:space="preserve">CERT 59504-  AMBRISENTAN 10 MG CAJA X 30 COMP 
- </t>
  </si>
  <si>
    <t>FINADIET- AMBRISENEX 10</t>
  </si>
  <si>
    <t xml:space="preserve">CERT ANMAT 59504  </t>
  </si>
  <si>
    <t>TEVA-TUTTEUR</t>
  </si>
  <si>
    <t>CERT: 57898</t>
  </si>
  <si>
    <t xml:space="preserve">ELUTAN 10 MG - CASASCO </t>
  </si>
  <si>
    <t xml:space="preserve">CERT 59697-  AMBRISENTAN 10 MG COMPX  30 - 
</t>
  </si>
  <si>
    <t>ELUTAN 10 MG COMP REC - CASASCO</t>
  </si>
  <si>
    <t xml:space="preserve">CERT 59697  (PRESENTACIÓN CAJA X 30 COMPRIMIDOS)   
</t>
  </si>
  <si>
    <t>CASASCO</t>
  </si>
  <si>
    <t xml:space="preserve">CERT 59697 ELUTAN 10 MG COMPRIMIDO RECUBIERTO </t>
  </si>
  <si>
    <t>ELUTAN</t>
  </si>
  <si>
    <t xml:space="preserve">AMBRISENTAN 10 MG COMPRIMIDOS X 30 NO FRACCIONABLES  MARCA: 
ELUTAN  LABORATORIO: CASASCO  CERT. ANMAT: 59697   
</t>
  </si>
  <si>
    <t>CASASCO- ELUTAN</t>
  </si>
  <si>
    <t xml:space="preserve">CERT ANMAT 59697  </t>
  </si>
  <si>
    <t>NEWAY 10- LKM</t>
  </si>
  <si>
    <t xml:space="preserve">CERT 58224-  AMVRISENTAN 10 MG COMPX  30- SE 
ADJUNTA IMAGEN EN PDF DE PRESENTACION DEL EMBASE </t>
  </si>
  <si>
    <t>LKM</t>
  </si>
  <si>
    <t>CERT 58224 NEWAY 10 MG COMPRIMIDO RECUBIERTO</t>
  </si>
  <si>
    <t xml:space="preserve">NEWAY 10 MG COMP REC - LABORATORIO LKM S.A.  
</t>
  </si>
  <si>
    <t xml:space="preserve">CERT 58224  (PRESENTACIÓN CAJA X 30 COMPRIMIDOS)   
</t>
  </si>
  <si>
    <t>TUTEUR</t>
  </si>
  <si>
    <t xml:space="preserve">PRESENTACION CAJA POR 30 COMPRIMIDOS  </t>
  </si>
  <si>
    <t>LKM NEWAY 10</t>
  </si>
  <si>
    <t xml:space="preserve">AMBRISENTAN 10 MG  COMPRIMIDO  UNIDAD. MARCA LKM. CERT 
58224    </t>
  </si>
  <si>
    <t>LKM- NEWAY 10</t>
  </si>
  <si>
    <t xml:space="preserve">CERT ANMAT 58224  </t>
  </si>
  <si>
    <t>AMBRISENTAN 10 MG COMP NEWAY LKM /TRAZ  58224</t>
  </si>
  <si>
    <t>VOLIBRIS 10 MG GLAXO</t>
  </si>
  <si>
    <t>CERT 55099- AMBRISENTAN 10 MG COMP X 30</t>
  </si>
  <si>
    <t>GlaxoSmithKline</t>
  </si>
  <si>
    <t xml:space="preserve">VOLIBRIS 10 mg comp.x 30 55099  </t>
  </si>
  <si>
    <t>GLAXO- VOLIBRIS</t>
  </si>
  <si>
    <t xml:space="preserve">CERT ANMAT 55099  </t>
  </si>
  <si>
    <t>Renglón: 25, Código: 031078001.2, Descripción: ANFOTERICINA B LIPOSOMAL  Presentación:  50 MG  Solicitado:  FCO.AMPOLLA</t>
  </si>
  <si>
    <t>https://ar.kairosweb.com/precio/producto-anfonax-lipo-30133/</t>
  </si>
  <si>
    <t>Varifarma</t>
  </si>
  <si>
    <t xml:space="preserve">ANFONAX 50 mg iny.f.a.x 1 59292  </t>
  </si>
  <si>
    <t>ANFONAX</t>
  </si>
  <si>
    <t xml:space="preserve">ANFOTERICINA B LIPOSOMICA 50 MG F.A X 1  MARCA: 
ANFONAX  LABORATORIO: VARIFARMA  CERT. ANMAT: 59292   
</t>
  </si>
  <si>
    <t>VARIFARMA</t>
  </si>
  <si>
    <t>ANFOTERICINA COMPLJ LIPOSOMAL 50 MG X 1 AMP ANFONAX TRAZ 
- C/FRIO 59292</t>
  </si>
  <si>
    <t>ambisome</t>
  </si>
  <si>
    <t>Nº de Certificado:  43344  Nombre Comercial:  AMBISOME 
 Envases Secundarios:  Isologos:  Nombre Genérico:  ANFOTERICINA 
B (EN LIPOSOMAS)  Forma Farmacéutica:  POLVO LIOFILIZADO PARA 
INYECTABLE</t>
  </si>
  <si>
    <t>AMBISOME - GADOR</t>
  </si>
  <si>
    <t xml:space="preserve">CERT 43344- CAJA- FCO AMP X 50 MG   
</t>
  </si>
  <si>
    <t>GADOR</t>
  </si>
  <si>
    <t>CERT 43344 AMBISOME PVO LIOF P/INY FCO AMP X 50 
MG</t>
  </si>
  <si>
    <t>CERT: 43344</t>
  </si>
  <si>
    <t>ROYMED S.A.</t>
  </si>
  <si>
    <t>GADOR - AMBISOME 50 MG</t>
  </si>
  <si>
    <t>ANFOTERICINA B EN LIPOSOMAS. PRESENTACION: 1 FRASCO AMPOLLA CON DILUYENTE 
 POLVO LIOFILIZADO PARA INYECTABLE  Certificado 43344</t>
  </si>
  <si>
    <t>GADOR- AMBISOME</t>
  </si>
  <si>
    <t xml:space="preserve">CERT ANMAT 43344  </t>
  </si>
  <si>
    <t>GADOR AMBISOME</t>
  </si>
  <si>
    <t xml:space="preserve">ANFOTERICINA B LIPOSOMAL  50 MG  FCO.AMPOLLA. MARCA GADOR. 
CERT 43344    </t>
  </si>
  <si>
    <t>Renglón: 26, Código: 031078017.1, Descripción: ANIDULAFUNGINA 100 mg  Presentación:  FRASCO AMP.  Solicitado:  FRASCO AMP</t>
  </si>
  <si>
    <t>https://ar.kairosweb.com/precio/producto-anidustatera-30770/</t>
  </si>
  <si>
    <t xml:space="preserve">JAYOR ANIDUSTATERA </t>
  </si>
  <si>
    <t xml:space="preserve">ANIDULAFUNGINA 100 mg  FRASCO AMP.  FRASCO AMP. MARCA 
JAYOR. CERT 60004    </t>
  </si>
  <si>
    <t>CERT 60004 ANIDUSTATERA 100 MG PVO LIOF P/INF EV FCO 
AMP</t>
  </si>
  <si>
    <t>PFIZER</t>
  </si>
  <si>
    <t xml:space="preserve">CERT53741 ECALTA PVO LIOF P/INY FCO AMP X 100 MG 
/ 30 ML </t>
  </si>
  <si>
    <t>ECALTA- PFIZER</t>
  </si>
  <si>
    <t xml:space="preserve">CERT 53741- FCO AMP X 100 MG </t>
  </si>
  <si>
    <t>ECALTA</t>
  </si>
  <si>
    <t xml:space="preserve">ANIDULAFUNGINA 100 MG FRASCO AMP X 1  MARCA: ECALTA 
 LABORATORIO: PFIZER  CERT. ANMAT: 53741  </t>
  </si>
  <si>
    <t xml:space="preserve">ECALTA fco.a.de pvo.liof.p/perf 53741  </t>
  </si>
  <si>
    <t xml:space="preserve">ECALTA f.a.de pvo.liof.p/perf. Lab. Pfizer -cert anmat nro 53741  
</t>
  </si>
  <si>
    <t>ANIDULAFUNGINA 100 MG F/A BIOSTATERA JAYOR  60.004</t>
  </si>
  <si>
    <t>Renglón: 27, Código: 031140006.3, Descripción: BACLOFENO 10 MG/5ML  Presentación:  AMPOLLA  Solicitado:  UNIDAD</t>
  </si>
  <si>
    <t>https://ar.kairosweb.com/precio/producto-lioresal-intratecal-7876/</t>
  </si>
  <si>
    <t>NOVARTIS- LIORESAL INTRATECAL</t>
  </si>
  <si>
    <t xml:space="preserve">CERT ANMAT 34362  </t>
  </si>
  <si>
    <t>LIORESAL INTRATECAL 10 mg/5 ml iny.a.</t>
  </si>
  <si>
    <t xml:space="preserve">LIORESAL INTRATECAL 10 mg/5 ml iny.a. - Lab, Novartis - 
Certificado N° 34362  </t>
  </si>
  <si>
    <t xml:space="preserve">LIORESAL INTRATECAL - NOVARTIS </t>
  </si>
  <si>
    <t xml:space="preserve">CERT 34362-  CAJA X 1- BACLOFENO 10 MG/5 ML 
 </t>
  </si>
  <si>
    <t>NOVARTIS</t>
  </si>
  <si>
    <t>CERT 34362 LIORESAL INTRATECAL 10 MG / 5 ML FCO 
AMP INY P/PERFUSION</t>
  </si>
  <si>
    <t>BACLOFENO 10 MG / 5 ML X 1 AMP LIORESAL 
INTRATECAL NOVARTIS - /PSIC T/A USO INSTITUCIONAL 34362</t>
  </si>
  <si>
    <t>Renglón: 28, Código: 031078015.1, Descripción: CASPOFUNGIN ACETATO  Presentación:  50 MG  Solicitado:  FCO AMP LIOF.</t>
  </si>
  <si>
    <t>https://ar.kairosweb.com/precio/producto-cancidas-12998/</t>
  </si>
  <si>
    <t>MSD</t>
  </si>
  <si>
    <t xml:space="preserve">CERT49594 CANCIDAS PVO LIOF P/INY FCO AMP X 50 MG 
</t>
  </si>
  <si>
    <t>CANCIDAS</t>
  </si>
  <si>
    <t>CASPOFUNGINA ACETATO  50 MG   LABORATORIO: MSD  
CERT. ANMAT: 49594</t>
  </si>
  <si>
    <t>CANCIDAS 50  MSD</t>
  </si>
  <si>
    <t xml:space="preserve">CERT 49594- FCO AMPX  50 MG </t>
  </si>
  <si>
    <t>MSD Argentina SRL</t>
  </si>
  <si>
    <t xml:space="preserve">CANCIDAS 50 mg vial x 1 49594  </t>
  </si>
  <si>
    <t>MERCK CANCIDAS</t>
  </si>
  <si>
    <t xml:space="preserve">CASPOFUNGIN ACETATO  50 MG  FCO AMP LIOF. MARCA 
MERCK. CERT 49594    </t>
  </si>
  <si>
    <t>CANCIDAS** 50 mg vial x 1</t>
  </si>
  <si>
    <t xml:space="preserve">TO-CANCIDAS** 50 mg vial x 1  caspofungin  MSD 
ARGENTINA SRL   Certf Anmat N° 49594   
 </t>
  </si>
  <si>
    <t>CASPOFUNGINA ACET 50 MG POLVO LIOF CANCIDAS MSD - TRAZ 
C/FRIO 49.594</t>
  </si>
  <si>
    <t xml:space="preserve">CASPOFUNGIN ACETATO 50 MG INY. CANCIDAS (MSD) C: 49.594 [1] 
</t>
  </si>
  <si>
    <t>Renglón: 29, Código: 031073010.3, Descripción: CEFTAZIDIMA 2G/AVIBACTAM 0.5G  Presentación:  AMPOLLA</t>
  </si>
  <si>
    <t>https://www.alfabeta.net/precio/ceftaavi.html</t>
  </si>
  <si>
    <t>BAGO</t>
  </si>
  <si>
    <t>CERT 60105 CEFTAAVI BAGO 2 G / 500 MG PVO 
P/CONCENTRADO P/SOL P/PERFUSION FCO AMP</t>
  </si>
  <si>
    <t>https://ar.kairosweb.com/precio/producto-zavicefta-27166/</t>
  </si>
  <si>
    <t>ZAVICEFTA</t>
  </si>
  <si>
    <t>CEFTAZIDIMA 2 G + AVIBACTAM 0,5 G F.A X  
10 NO FRACCIONABLE  MARCA: ZAVICEFTA  LABORATORIO: PFIZER  
CERT. ANMAT: 58626</t>
  </si>
  <si>
    <t xml:space="preserve">ZAVICEFTA- PFIZER </t>
  </si>
  <si>
    <t>CERT 58626- CEFTAZIDIMA 2 G + AVIBACTAM 0,5 G POLVO 
PARA SOLUCION INYECTABLE- CAJA CERRADA X 10 FCO AMP</t>
  </si>
  <si>
    <t xml:space="preserve">ZAVICEFTA 2 g/0.5 g f.a.x 10 58626 </t>
  </si>
  <si>
    <t>CERT 58626 ZAVICEFTA PVO P/INY FCO AMP X 0.5 G 
/2 G</t>
  </si>
  <si>
    <t>Bagó</t>
  </si>
  <si>
    <t xml:space="preserve">CEFTAAVI 2 g/0.5 g f.a.x 10 60105  </t>
  </si>
  <si>
    <t>CEFTAZIDIMA 2 GR + AVIBACTAM 500 MG F/A  ZAVICEFTA 
PFIZER - TRAZ 58626</t>
  </si>
  <si>
    <t>CEFTA AVI - BAGO</t>
  </si>
  <si>
    <t xml:space="preserve">CERT 60105- CEFTAZIDIMA 2 G + AVIBACTAM 0,5 G POLVO 
PARA SOLUCION INYECTABLE- CAJA CERRADA X 10 UNIDADES </t>
  </si>
  <si>
    <t xml:space="preserve">ZAVICEFTA 2 g/0.5 g f.a. Lab. Pfizer Certif N 58626 
 </t>
  </si>
  <si>
    <t>2 G / 0.5 G F.A. x 10  CERTIFICADO 
ANMAT N° 58626</t>
  </si>
  <si>
    <t>CERT:58626</t>
  </si>
  <si>
    <t xml:space="preserve">CEFTAZIDIMA+AVIBACTAM 2,5 GR FCO. AMP. CEFTAAVI BAGO C 60105 [10] 
</t>
  </si>
  <si>
    <t>Renglón: 30, Código: 031077020.1, Descripción: COLISTIMETATO SODICO 2.000.000 UI  Presentación:  AMP.P/NEB  Solicitado:  UNIDAD</t>
  </si>
  <si>
    <t>https://ar.kairosweb.com/precio/producto-toliscrin-2-21640/</t>
  </si>
  <si>
    <t>TOLISCRIN 2</t>
  </si>
  <si>
    <t xml:space="preserve">CERT 55633-  COLESTIMETATO SODICO 2.000.000 UI POLVO PARA SOLUCION 
PARA NEBULIZACION  FCO X 30  + 30 SOLV- 
</t>
  </si>
  <si>
    <t xml:space="preserve">CERT 55633 TOLISCRIN 2000000 UI FCO AMP </t>
  </si>
  <si>
    <t xml:space="preserve">TOLISCRIN 2 f.a. + diluy. </t>
  </si>
  <si>
    <t xml:space="preserve">TOLISCRIN 2 f.a. + diluy. - Lab, LKM  - 
Certificado N° 55633  </t>
  </si>
  <si>
    <t xml:space="preserve">TOLISCRIN 2000000 UI FCO AMP - LABORATORIO LKM S.A.  
</t>
  </si>
  <si>
    <t xml:space="preserve">CERT 55633 (PRESENTACIÓN CAJA X 30 FCO AMP)   
</t>
  </si>
  <si>
    <t xml:space="preserve">CERT 55467 ALVEOXINA 2M PVO LIOF P/SOL P/INH FCO AMP 
X 2 MILL. UI </t>
  </si>
  <si>
    <t xml:space="preserve">LKM TOLISCRIN 2 </t>
  </si>
  <si>
    <t xml:space="preserve">COLISTIMETATO SODICO 2.000.000 UI : AMP.P/NEB  UNIDAD. MARCA LKM. 
CERT 55633    </t>
  </si>
  <si>
    <t>ALVEOXINA 2M FCO AMP - FINADIET S.A.</t>
  </si>
  <si>
    <t xml:space="preserve">CERT 55467  (PRESENTACIÓN CAJA X 30 FCO AMP)  
(CARTA PROVISIÓN NEBULIZADOR PDF)  </t>
  </si>
  <si>
    <t>LKM- TOLISCRIN 2</t>
  </si>
  <si>
    <t xml:space="preserve">CERT ANMAT 55633  </t>
  </si>
  <si>
    <t>ALVEOXINA 2 UI FINADIET</t>
  </si>
  <si>
    <t xml:space="preserve">CERT 58852- COLISTIMETATO SODICO 2.000.000 UI POLVO PARA SOLUCION PARA 
NEBULIZACION- AMP X 30 + 30 SOLV </t>
  </si>
  <si>
    <t>TOLISCRIN</t>
  </si>
  <si>
    <t xml:space="preserve">COLISTIMETATO SODICO 2.000.000 U FRASCO AMPOLLA X 30 NO FRACCIONABLES 
 MARCA: TOLISCRIN  LABORATORIO: LKM  CERT. ANMAT: 55633 
 </t>
  </si>
  <si>
    <t>COLISTIMETATO SODICO 2 MUI POLVO + AMP TOLISCRIN 2 LKM 
/TRAZ  55.633</t>
  </si>
  <si>
    <t>FINADIET- ALVEOXINA 2M</t>
  </si>
  <si>
    <t xml:space="preserve">CERT ANMAT 55467  </t>
  </si>
  <si>
    <t xml:space="preserve">PRESENTACION CAJA POR 30 UNIDADES  </t>
  </si>
  <si>
    <t>Renglón: 31, Código: 031077020.2, Descripción: COLISTIMETATO SODICO 1.000.000 UI  Presentación:  AMP.P/NEB  Solicitado:  UNIDAD</t>
  </si>
  <si>
    <t>https://ar.kairosweb.com/precio/producto-alveoxina-1m-24075/</t>
  </si>
  <si>
    <t xml:space="preserve">CERT 55467 ALVEOXINA 1M PVO LIOF P/SOL P/INH FCO AMP 
X 1 MILL. UI </t>
  </si>
  <si>
    <t>ALVEOXINA 1M FCO AMP - FINADIET S.A.</t>
  </si>
  <si>
    <t>CERT 55467  (PRESENTACIÓN CAJA X 30 FCO AMP) (SE 
ADJUNTA CARTA PROVISIÓN PDF)</t>
  </si>
  <si>
    <t xml:space="preserve">ALVEOXINA - FINADIET </t>
  </si>
  <si>
    <t>CERT 5852-COLISTIMETATO SODICO 1000000 UI, POLVO PARA SOLUCION PARA NEBULIZACION- 
FCO AMP X 30+ 30 SOLV</t>
  </si>
  <si>
    <t>FINADIET- ALVEOXINA 1M</t>
  </si>
  <si>
    <t>ALVEOXINA 1M f.pvo.est.x+f.a.</t>
  </si>
  <si>
    <t xml:space="preserve">ALVEOXINA 1M f.pvo.est.x+f.a.  - Lab, Finadiet - Certificado N° 
  </t>
  </si>
  <si>
    <t>Renglón: 32, Código: 031077013.1, Descripción: COLISTINA  Presentación:  X 100 MG  Solicitado:  FCO. AMPOLLA</t>
  </si>
  <si>
    <t>LABORATORIOS FABRA SA</t>
  </si>
  <si>
    <t>FABRA</t>
  </si>
  <si>
    <t>CERT. 55646 VTO 07/2025  CAJAS X 100 UNID</t>
  </si>
  <si>
    <t>https://www.alfabeta.net/precio/colistyn.html</t>
  </si>
  <si>
    <t>LAFEDAR</t>
  </si>
  <si>
    <t xml:space="preserve">CERT  56.650  </t>
  </si>
  <si>
    <t xml:space="preserve">KLONAL </t>
  </si>
  <si>
    <t>CERT 58.759</t>
  </si>
  <si>
    <t>https://ar.kairosweb.com/precio/producto-colistina-celtyc-30536/</t>
  </si>
  <si>
    <t>COLISTINA CELTYC</t>
  </si>
  <si>
    <t xml:space="preserve">CERT 59961-  AMP X 1 - COLISTINA 100 MG 
- SIN SOLVENTE </t>
  </si>
  <si>
    <t>CELTYC-  COLISTINA CELTYC</t>
  </si>
  <si>
    <t xml:space="preserve">CERT ANMAT 59961  </t>
  </si>
  <si>
    <t>COLISTINA CELTYC 100 MG FCO AMP - CELTYC</t>
  </si>
  <si>
    <t>CERT 59961 (PRESENTACIÓN CAJA X 50)</t>
  </si>
  <si>
    <t>CERT:  59961</t>
  </si>
  <si>
    <t>CELTYC CELTYC</t>
  </si>
  <si>
    <t xml:space="preserve">COLISTINA  X 100 MG  FCO. AMPOLLA. MARCA CELTYC. 
CERT 59961    </t>
  </si>
  <si>
    <t>LAB. CELTYC</t>
  </si>
  <si>
    <t xml:space="preserve">CERT ANMAT N. 59961 / COLISTINA Presentación: X 100 MG 
Solicitado: FCO. AMPOLLA - CJA X </t>
  </si>
  <si>
    <t>RICHET- COLISTINA RICHET</t>
  </si>
  <si>
    <t xml:space="preserve">CERT ANMAT 52951  </t>
  </si>
  <si>
    <t>COLISTINA 100 MG F/AMP (H-1-100) CELTYC   59961</t>
  </si>
  <si>
    <t>RICHET</t>
  </si>
  <si>
    <t>CERT 52951 COLISTINA RICHET PVO LIOF P/INY FCO AMP X 
100 MG</t>
  </si>
  <si>
    <t xml:space="preserve">COLISTYN -LAFEDAR </t>
  </si>
  <si>
    <t xml:space="preserve">CERT 56650-COLISTINA 100 MG POLVO PARA SOLUCIÓN INYECTABLE- SIN SOLVENTE 
</t>
  </si>
  <si>
    <t>COLISTYN 100 MG FCO AMP - LAFEDAR</t>
  </si>
  <si>
    <t xml:space="preserve">CERT 56650 //  SIN SOLVENTE // (PRESENTACIÓN CAJA X 
25 FCO AMP)   </t>
  </si>
  <si>
    <t>COLISTINA RICHET</t>
  </si>
  <si>
    <t>COLISTINA 100 MG X 100 UNIDADES NO FRACCIONABLES  LABORATORIO: 
RICHET  CERT. ANMAT: 52951</t>
  </si>
  <si>
    <t>CERT 56650 COLISTYN PVO LIOF P/INY FCO AMP X 100 
MG</t>
  </si>
  <si>
    <t>LAFEDAR- COLISTYN</t>
  </si>
  <si>
    <t xml:space="preserve">CERT ANMAT 56650  </t>
  </si>
  <si>
    <t xml:space="preserve">TRAZABILIDAD POR MULTIPLOS DE 50 UNIDADES  </t>
  </si>
  <si>
    <t>KLONAL</t>
  </si>
  <si>
    <t>COLISTINA 100 MG FCO AMP KLONAL C: 58759 [100]</t>
  </si>
  <si>
    <t>COLISTINA RICHET iny.f.a.x 2 ml + solv.</t>
  </si>
  <si>
    <t xml:space="preserve">COLISTINA RICHET iny.f.a.x 2 ml + solv.  - Lab, 
Richet  - 52951  </t>
  </si>
  <si>
    <t>Renglón: 33, Código: 031077022.1, Descripción: DAPTOMICINA 500 mg  Presentación:  X 10 ML  Solicitado:  AMPOLLA</t>
  </si>
  <si>
    <t>https://ar.kairosweb.com/precio/producto-cubicin-rt-27852/</t>
  </si>
  <si>
    <t xml:space="preserve">CERT 58966 CUBICIN RT PVO LIOF P/INY FCO AMP X 
500 MG </t>
  </si>
  <si>
    <t>CUBICIN RT- MSD</t>
  </si>
  <si>
    <t>CERT 58966 DAPTOMICINA 500 MG POLVO PARA SOLUCIÓN INYECTABLE- FCO 
AMP X 1-</t>
  </si>
  <si>
    <t xml:space="preserve">CUBICIN RT 500 mg f.a.x 1 58966  </t>
  </si>
  <si>
    <t>CUBICIN</t>
  </si>
  <si>
    <t>DAPTOMICINA 500 MG X F.A X 1  LABORATORIO: MSD 
 CERT. ANMAT: 59597</t>
  </si>
  <si>
    <t>MERCK CUBICIN</t>
  </si>
  <si>
    <t xml:space="preserve">DAPTOMICINA 500 mg  X 10 ML  AMPOLLA. MARCA 
MERCK. CERT 58966    </t>
  </si>
  <si>
    <t>https://ar.kairosweb.com/precio/producto-daptomicina-richet-29748/</t>
  </si>
  <si>
    <t>CERT 59.597</t>
  </si>
  <si>
    <t xml:space="preserve">CERT59597 DAPTOMICINA RICHET PVO LIOF P/INY FCO AMP X 500 
MG </t>
  </si>
  <si>
    <t>DAPTOMICINA 500 MG  X 1 F/AMP 10 ML CUBICIN 
RT MSD /TRAZ 58966</t>
  </si>
  <si>
    <t>CERT: 58966</t>
  </si>
  <si>
    <t>DAPTOMICINA 500 MG. X 10 ML. F.A. LIOF RICHET C 
59597 [1]</t>
  </si>
  <si>
    <t>CUBICIN RT 500 mg f.a.</t>
  </si>
  <si>
    <t xml:space="preserve">CUBICIN RT 500 mg f.a.  - Lab, MSD Argentina 
S  - Certificado N° 58966  </t>
  </si>
  <si>
    <t>Renglón: 34, Código: 031215017.2, Descripción: DIMETILFUMARATO 240 MG  Presentación:  CAPSULA  Solicitado:  UNIDAD</t>
  </si>
  <si>
    <t>https://ar.kairosweb.com/precio/producto-lixeral-28698/</t>
  </si>
  <si>
    <t>LIXERAL 240 MG CAPSULA - CASASCO</t>
  </si>
  <si>
    <t xml:space="preserve">CERT 58973 (PRESENTACIÓN CAJA X 60 CAPSULAS)    
</t>
  </si>
  <si>
    <t xml:space="preserve">CERT58973 LIXERAL 240 MG CAPS CON MICROGRANULOS GASTRORRESISTENTES </t>
  </si>
  <si>
    <t>CASASCO- LIXERAL</t>
  </si>
  <si>
    <t xml:space="preserve">CERT ANMAT 58973  </t>
  </si>
  <si>
    <t xml:space="preserve">LIXERAL 240 CASASCO </t>
  </si>
  <si>
    <t xml:space="preserve">CERT 58973- DIMETILFUMARATO 240 MG ADMINISTRACIÓN ORAL- CAJA CERRADA X 
56 COMP </t>
  </si>
  <si>
    <t>LIXERAL</t>
  </si>
  <si>
    <t xml:space="preserve">DIMETILFUMARATO 240 MG X 60 CAPS. NO FRACCIONABLE  MARCA: 
LIXERAL  LABORATORIO: CASASCO  CERT. ANAMT: 58973   
</t>
  </si>
  <si>
    <t>dimeful</t>
  </si>
  <si>
    <t>Nº de Certificado: 57637  Laboratorio: GADOR S A  
Nombre Comercial: DIMEFUL 240 Envases Secundarios:  Isologos:  Nombre 
Genérico: DIMETILFUMARATO  Forma Farmacéutica: CAPSULA ENTERICA</t>
  </si>
  <si>
    <t>Synthon Bagó</t>
  </si>
  <si>
    <t xml:space="preserve">CATIRA 240 mg cáps.x 60 57726  </t>
  </si>
  <si>
    <t>DIMETILFUMARATO 240 MG CAPS LIXERAL CASASCO /TRAZ 58973</t>
  </si>
  <si>
    <t>SYNTHON BAGO-CATIRA</t>
  </si>
  <si>
    <t xml:space="preserve">CERT ANMAT 57726  </t>
  </si>
  <si>
    <t>SYNTHON BAGO</t>
  </si>
  <si>
    <t>CATIRA 240 mg cáps.x 60 , CERT ANMAT: 57726</t>
  </si>
  <si>
    <t>CATIRA 240mg caps.x</t>
  </si>
  <si>
    <t xml:space="preserve">CATIRA 240mg caps.x60  dimetilfumarato  MS SYNTHON BAGO SA 
 Certf Anmat N° 57726    </t>
  </si>
  <si>
    <t>CERT: 57726</t>
  </si>
  <si>
    <t xml:space="preserve">PRESENTACION CAJA POR 60 COMPRIMIDOS  </t>
  </si>
  <si>
    <t>DIMETEC 240  RAFFO</t>
  </si>
  <si>
    <t xml:space="preserve">CERT 58160-DIMETILFUMARATO 240 MG ADMINISTRACIÓN ORAL- PRESENTACION CAJA CERRADAX 56 
COMP </t>
  </si>
  <si>
    <t>DIMETEC 240 MG CAPSULA - RAFFO</t>
  </si>
  <si>
    <t xml:space="preserve">CERT 58160  (PRESENTACIÓN CAJA X 56 CAPSULAS)   
</t>
  </si>
  <si>
    <t>RAFFO</t>
  </si>
  <si>
    <t xml:space="preserve">CERT 58160 DIMETEC 240 MG CAPS CON MICROGRANULOS GASTRORRESISTENTES  
</t>
  </si>
  <si>
    <t xml:space="preserve">DIMEFUL 240 GADOR </t>
  </si>
  <si>
    <t xml:space="preserve">CERT 57637 DIMETILFUMARATO 240 MG ADMINISTRACIÓN ORAL- PRESENTACION: CAJA CERRADA 
X 60 COMP </t>
  </si>
  <si>
    <t xml:space="preserve">CERT 57637 DIMEFUL 240 MG CAPSULA ENTERICA </t>
  </si>
  <si>
    <t>GADOR- DIMEFUL 240</t>
  </si>
  <si>
    <t xml:space="preserve">CERT ANMAT 57637  </t>
  </si>
  <si>
    <t>Renglón: 35, Código: 031115001.1, Descripción: ENZIMA PANCREATICA 150MG (10000U)  Presentación:  CAPSULA</t>
  </si>
  <si>
    <t>https://ar.kairosweb.com/precio/producto-creon-10000-11105/</t>
  </si>
  <si>
    <t>ABBOTT</t>
  </si>
  <si>
    <t>PANCREATINA 10000 UI CAPS CREON ABBOTT  41928</t>
  </si>
  <si>
    <t xml:space="preserve">CERT 41928 CREON 10000 U CAPSULA </t>
  </si>
  <si>
    <t>CERT: 41928</t>
  </si>
  <si>
    <t>ENZIMAS PANCREATICAS 150 MG CAPS. CREON 10000 UI ABBOTT C 
41928  [100]</t>
  </si>
  <si>
    <t>BIOSINTEX-TECHSPHERE 12M - PANCREOLIPASA TECHSPHERE</t>
  </si>
  <si>
    <t xml:space="preserve">CERT ANMAT 51835  </t>
  </si>
  <si>
    <t>BIOSINTEX</t>
  </si>
  <si>
    <t xml:space="preserve">CERT 51835 PANCREOLIPASA TECHSPHERE 12M CAPSULA CON MICROGRANULOS GASTRORRESISTENTES  
</t>
  </si>
  <si>
    <t>Renglón: 36, Código: 031115001.5, Descripción: ENZIMA PANCREATICA 300MG (25000U)  Presentación:  COMPRIMIDO</t>
  </si>
  <si>
    <t>https://ar.kairosweb.com/precio/producto-creon-25000-9303/</t>
  </si>
  <si>
    <t>PANCREATINA 25000 UI  CAPS CREON ABBOTT    
41.928</t>
  </si>
  <si>
    <t xml:space="preserve">41928 CREON 25000 U CAPSULA </t>
  </si>
  <si>
    <t>ENZIMAS PANCREATICAS 300 MG CAPS. CREON 25000 UI (EX FORTE) 
ABBOTT C 41928 [100]</t>
  </si>
  <si>
    <t>BIOSINTEX-TECHSPHERE 20M- PANCREOLIPASA TECHSPHERE</t>
  </si>
  <si>
    <t xml:space="preserve">CERT 51835 PANCREOLIPASA TECHSPHERE 20M CAPSULA CON MICROGRANULOS GASTRORRESISTENTES  
</t>
  </si>
  <si>
    <t>Renglón: 37, Código: 031200022.2, Descripción: EPOPROSTENOL 1,5 MG POLVO PARA SOLUCION PARA INFUSION  Presentación:  VIAL  Solicitado:  UNIDAD</t>
  </si>
  <si>
    <t>https://ar.kairosweb.com/precio/producto-veletri-25840/</t>
  </si>
  <si>
    <t>VELETRI 1.5 mg f.a</t>
  </si>
  <si>
    <t xml:space="preserve">VELETRI 1.5 mg f.a - Lab, Janssen-Cilag - Certificado N° 
57782  </t>
  </si>
  <si>
    <t>VELETRI 1.5 - JANSSEN CILAG</t>
  </si>
  <si>
    <t xml:space="preserve">CERT 57782- EPOPROSTENOL 1,5 MG POLVO PARA SOLUCION PARA INFUSION- 
PRESENTACION ; CAJA X 1 FRASCO </t>
  </si>
  <si>
    <t>JANSSEN</t>
  </si>
  <si>
    <t xml:space="preserve">CERT57782 VELETRI PVO LIOF P/INY FCO AMP X 1.5 MG 
 </t>
  </si>
  <si>
    <t xml:space="preserve">EPOPROSTENOL 1.5 MG X 1 F/A VELETRI JANSSEN /TRAZ 57782 
</t>
  </si>
  <si>
    <t>JANSSEN-CILAG</t>
  </si>
  <si>
    <t>Renglón: 38, Código: 031200004.1, Descripción: ESTREPTOQUINASA  Presentación:  X 1500000 U.I  Solicitado:  FCO. AMPOLLA</t>
  </si>
  <si>
    <t>https://www.alfabeta.net/precio/streptofactor.html</t>
  </si>
  <si>
    <t>STREPTOFACTOR 1500000 UI a.</t>
  </si>
  <si>
    <t xml:space="preserve">STREPTOFACTOR 1500000 UI a. - Lab, Biofactor - Certificado N° 
48140  </t>
  </si>
  <si>
    <t>STREPTOFACTOR BIOFACTOR</t>
  </si>
  <si>
    <t xml:space="preserve">ESTREPTOQUINASA  X 1500000 U.I  FCO. AMPOLLA. MARCA BIOFACTOR. 
CERT 48140    </t>
  </si>
  <si>
    <t>STREPTOFACTOR - BIOFACTOR SA</t>
  </si>
  <si>
    <t>CERT 48140-ESTREPTOQUINASA 1,5 MILLONES DE UNIDADES, POLVO PARA SOLUCION INYECTABLE- 
PRESENTACION CAJA X 1</t>
  </si>
  <si>
    <t>BIOFACTOR</t>
  </si>
  <si>
    <t xml:space="preserve">CERT 48140 STREPTOFACTOR 1500000 UI PVO LIOF P/INY FCO AMP 
</t>
  </si>
  <si>
    <t>ESTREPTOQUINASA 1.5 UI AMP S/T STREPTOFACTOR BIOFACTOR TRAZ C/F -25º 
48140</t>
  </si>
  <si>
    <t>BIOFACTOR- STREPTOFACTOR 1.500.000</t>
  </si>
  <si>
    <t xml:space="preserve">CERT ANMAT 48140  </t>
  </si>
  <si>
    <t>CERT: 48140</t>
  </si>
  <si>
    <t xml:space="preserve">BIOFACTOR </t>
  </si>
  <si>
    <t>CERT 48.140</t>
  </si>
  <si>
    <t>Renglón: 39, Código: 031204003.1, Descripción: FACTOR DE COAGULACION ASOCIADOS II, IX,VII,X CON PROTEINA C-S  Presentación:  500 UI  Solicitado:  FCO AMP.</t>
  </si>
  <si>
    <t>https://ar.kairosweb.com/precio/producto-octaplex-26246/</t>
  </si>
  <si>
    <t>OCTAPLEX INFINITY PHARMA</t>
  </si>
  <si>
    <t xml:space="preserve">FACTOR DE COAGULACION ASOCIADOS II, IX,VII,X CON PROTEINA C-S  
500 UI  FCO AMP. MARCA OCTAPLEX INFINITY PHARMA. CERT 
54570    </t>
  </si>
  <si>
    <t>TAKEDA</t>
  </si>
  <si>
    <t xml:space="preserve">CERT 35830 PROTROMPLEX TOTAL 600 UI PVO LIOF P/INY  
</t>
  </si>
  <si>
    <t xml:space="preserve">CERT 54570 OCTAPLEX PVO LIOF P/INY FCO AMP X 500 
UI </t>
  </si>
  <si>
    <t>COMPLEJO PROTROMBINICO HUMANO 600 UI X 1 F/A PROTROMPLEX TOTAL 
TIM 4 TAKEDA /TRAZ C/FRIO 35830</t>
  </si>
  <si>
    <t>BIOFACTOR- UMAN COMPLEX 500 UI / 20 ML</t>
  </si>
  <si>
    <t xml:space="preserve">CERT ANMAT 50188  </t>
  </si>
  <si>
    <t>BERIPLEX 500 UI CSL BERHRING</t>
  </si>
  <si>
    <t>CERT 49900- COMPLEJO PROTROMBINICO FACTOR DE COAGULACION ASOCIADOS II, IX,VII,X 
CON PROTEINA C-S - PRESENTACION FRASCO X 1</t>
  </si>
  <si>
    <t xml:space="preserve">BERIPLEX P/N 500 UI f.a.x 1+eq.transf 49900  </t>
  </si>
  <si>
    <t>CSL BEHRING- BERIPLEX P/N 500</t>
  </si>
  <si>
    <t xml:space="preserve">CERT ANMAT 49900  </t>
  </si>
  <si>
    <t>Renglón: 40, Código: 031201002.2, Descripción: FACTOR VIII 1000 U.I.  Presentación:  FRASCO AMPOLL  Solicitado:  UNIDAD</t>
  </si>
  <si>
    <t>https://www.alfabeta.net/precio/beriate-p.html</t>
  </si>
  <si>
    <t>BERIATE P 1000- CSL BEHRING</t>
  </si>
  <si>
    <t>CERT 49553-FACTOR VIII 1000 U.I, POLVO LIOFILIZADO PARA SOLUCIÓN INYECTABLE- 
PRESENTACION CAJA X 1</t>
  </si>
  <si>
    <t xml:space="preserve">FACTOR VIII 1000 U.I.  FRASCO AMPOLL  UNIDAD. MARCA 
TAKEDA. CERT 48291    </t>
  </si>
  <si>
    <t xml:space="preserve">FACTOR VIII 1000 U.I.  FRASCO AMPOLL  UNIDAD. MARCA 
INFINITY PHARMA. CERT 47939    </t>
  </si>
  <si>
    <t>BEHRING</t>
  </si>
  <si>
    <t>FACTOR VIII 1000 UI BERIATE P CSL BEHRING C: 49553 
[1]</t>
  </si>
  <si>
    <t xml:space="preserve">FACTOR VIII 1000 UI X 1 F/A TAKEDA ADVATE  
35830  </t>
  </si>
  <si>
    <t xml:space="preserve">XYNTHA 1000 UI f.a.x1+jga.prell 49660  </t>
  </si>
  <si>
    <t xml:space="preserve">CERT 59025 ADYNOVATE PVO LIOF P/INY FCO AMP X 1000 
UI / 2 ML (FACTOR DE COAGULACION VIII RECOMBINANTE PEGILADO) 
</t>
  </si>
  <si>
    <t xml:space="preserve">CERT 53464 ADVATE PVO LIOF P/INY FCO AMP X 1000 
UI / 2 ML (FACTOR VIII DE COAGULACION RECOMBINANTE)  
</t>
  </si>
  <si>
    <t>NOVO NORDISK</t>
  </si>
  <si>
    <t xml:space="preserve">CERT 59382 ESPEROCT 1000 UI FCO AMP </t>
  </si>
  <si>
    <t>ADYNOVATE 1000</t>
  </si>
  <si>
    <t xml:space="preserve">ADYNOVATE 1000 1000 UI liof.f.a. Lab,Takeda Argentina - Certificado N° 
59025  </t>
  </si>
  <si>
    <t>Renglón: 41, Código: 031201002.3, Descripción: FACTOR VIII 500 U.I.  Presentación:  FRASCO AMPOLL  Solicitado:  UNIDAD</t>
  </si>
  <si>
    <t>BERIATE P 500- CSL BEHRING</t>
  </si>
  <si>
    <t>CERT 49553- FACTOR VIII 500 U.I, POLVO LIOFILIZADO PARA SOLUCIÓN 
INYECTABLE- ´RESENTACION FRASCO X 1</t>
  </si>
  <si>
    <t>FACTOR VIII HEMODERIVADOS</t>
  </si>
  <si>
    <t>CERT 51547FACTOR VIII 500 U.I, POLVO LIOFILIZADO PARA SOLUCIÓN INYECTABLE- 
PRESENTACION FRASCO X 1</t>
  </si>
  <si>
    <t>IMMUNATE TAKEDA</t>
  </si>
  <si>
    <t xml:space="preserve">FACTOR VIII 500 U.I.  FRASCO AMPOLL  UNIDAD. MARCA 
TAKEDA. CERT 48291    </t>
  </si>
  <si>
    <t xml:space="preserve">XYNTHA 500 UI f.a.x1+jga.prell. 49660  </t>
  </si>
  <si>
    <t xml:space="preserve">TAKEDA </t>
  </si>
  <si>
    <t xml:space="preserve">CERT 59025 ADYNOVATE PVO LIOF P/INY FCO AMP X 500 
UI / 2 ML (FACTOR DE COAGULACION VIII RECOMBINANTE PEGILADO) 
</t>
  </si>
  <si>
    <t xml:space="preserve">CERT 53464 ADVATE PVO LIOF P/INY FCO AMP X 500 
UI / 2 ML (FACTOR VIII DE COAGULACION RECOMBINANTE)  
</t>
  </si>
  <si>
    <t>ADYNOVATE 500</t>
  </si>
  <si>
    <t xml:space="preserve">ADYNOVATE 500 500 UI liof.f.a. Lab, Takeda Argentina - Certificado 
N° 59025  </t>
  </si>
  <si>
    <t xml:space="preserve">FACTOR VIII 500 UI X 1 F/A FACTOR VIII TAKEDA 
ADVATE 53464  </t>
  </si>
  <si>
    <t>Renglón: 42, Código: 031201002.4, Descripción: FACTOR VIII HUMANO C/VON WILLEBRAND  Presentación:  1000 UL</t>
  </si>
  <si>
    <t>https://www.alfabeta.net/precio/immunate.html</t>
  </si>
  <si>
    <t>CERT 48291 IMMUNATE PVO LIOF P/INY FCO AMP X 1000 
UI $ 309.725,91</t>
  </si>
  <si>
    <t>FACTOR VIII + FACTOR VON WILLEBRAND 1000 UI X 1 
F/A IMMUNATE /TRAZ C/FRIO 48.291</t>
  </si>
  <si>
    <t>INFINITY</t>
  </si>
  <si>
    <t>FACTOR VIII + FACTOR VON WILLEBRAND 1000 UI X 1 
F/A INFINITY      53934</t>
  </si>
  <si>
    <t>WILATE INFINITY PHARMA</t>
  </si>
  <si>
    <t xml:space="preserve">FACTOR VIII HUMANO C/VON WILLEBRAND  1000 UL. MARCA INFINITY 
PHARMA. CERT 53934    </t>
  </si>
  <si>
    <t>HAEMATE P 1000 CSL BEHRING</t>
  </si>
  <si>
    <t>CERT 38806- FACTOR VIII  1000 UI HUMANO C/VON WILLEBRAND- 
PRESENTACION CAJA X 1</t>
  </si>
  <si>
    <t xml:space="preserve">HAEMATE P 1000 UI f.a.x 1+set adm. 38806   
</t>
  </si>
  <si>
    <t>BEHRING- HAEMATE P</t>
  </si>
  <si>
    <t xml:space="preserve">CERT ANMAT 38806  </t>
  </si>
  <si>
    <t>CERT 53934 WILATE PVO LIOF P/INY FCO AMP X 1000 
UI</t>
  </si>
  <si>
    <t>IMMUNATE 1000 UI liof.f.a.x 1</t>
  </si>
  <si>
    <t xml:space="preserve">IMMUNATE 1000 UI liof.f.a.x 1 Lab,Takeda Argentin - Certificado N° 
48291  </t>
  </si>
  <si>
    <t>Renglón: 43, Código: 031201002.5, Descripción: FACTOR VIII HUMANO C/VON WILLEBRAND  Presentación:  500 UL  Solicitado:  500UL</t>
  </si>
  <si>
    <t>CERT 48291 IMMUNATE PVO LIOF P/INY FCO AMP X 500 
UI</t>
  </si>
  <si>
    <t>IMMUNATE 500 UI liof.f.a.x 1</t>
  </si>
  <si>
    <t xml:space="preserve">IMMUNATE 500 UI liof.f.a.x 1 Lab, Takeda Argentina - Certificado 
N° 48291  </t>
  </si>
  <si>
    <t>FACTOR VIII + FACTOR VON WILLEBRAND 500 UI X 1 
F/A IMMUNATE /TRAZ C/FRIO 48.291</t>
  </si>
  <si>
    <t>FACTOR VIII + FACTOR VON WILLEBRAND 500 UI X 1 
F/A INFINITY      53934</t>
  </si>
  <si>
    <t xml:space="preserve">FACTOR VIII HUMANO C/VON WILLEBRAND  500 UI. MARCA WILATE 
INFINITY PHARMA. CERT 53934    </t>
  </si>
  <si>
    <t>HAEMATE P 500 CSL BEHRING</t>
  </si>
  <si>
    <t>CERT 38806- FACTOR VIII  500 UI HUMANO C/VON WILLEBRAND- 
PRESENTACION ENVASE X 1</t>
  </si>
  <si>
    <t>CERT 53934 WILATE PVO LIOF P/INY FCO AMP X 500 
UI</t>
  </si>
  <si>
    <t xml:space="preserve">FACTOR VIII+WILLEBRAND 500 UI HAEMATE P - BEHRING C:38806 [1] 
</t>
  </si>
  <si>
    <t>Renglón: 44, Código: 031201003.1, Descripción: FIBRINOGENO  Presentación:  X 1 G  Solicitado:  AMPOLLA</t>
  </si>
  <si>
    <t>https://www.alfabeta.net/precio/haemocomplettan-p.html</t>
  </si>
  <si>
    <t>FIBRINOGENO HUMANO 1 ML + EQ APLIC BERIPLAST P - 
BEHRING C:41932 [1]</t>
  </si>
  <si>
    <t>HAEMOCOMPLETTAN P- CSL BEHRING</t>
  </si>
  <si>
    <t>CERT 56825- FIBRINOGENO HUMANO 1 G POLVO PARA SOLUCIÓN PARA 
INFUSION Y/O INYECCION- PRESENTACION FCO X 1</t>
  </si>
  <si>
    <t>FIBRYGA INFINITY PHARMA</t>
  </si>
  <si>
    <t xml:space="preserve">FIBRINOGENO  X 1 G  AMPOLLA. MARCA INFINITY PHARMA. 
CERT 59852    </t>
  </si>
  <si>
    <t>HAEMOCOMPLETTAN CSL BEHRING</t>
  </si>
  <si>
    <t xml:space="preserve">FIBRINOGENO  X 1 G  AMPOLLA. MARCA CSL BEHRING. 
CERT 56825    </t>
  </si>
  <si>
    <t xml:space="preserve">HAEMOCOMPLETTAN P 1 g fco.a.x 1 56825  </t>
  </si>
  <si>
    <t>CERT 59852 FIBRYGA PVO LIOF P/SOL INY FCO AMP X 
1 G</t>
  </si>
  <si>
    <t xml:space="preserve">HAEMOCOMPLETTAN P 1 g f.a. </t>
  </si>
  <si>
    <t xml:space="preserve">HAEMOCOMPLETTAN P 1 g f.a.   - Lab, CSL 
Behring  - Certificado N° 56825  </t>
  </si>
  <si>
    <t xml:space="preserve">FACTOR I FIBRINOGENO 1 GR X 1 F/A FIBRYGA INFINITY 
/TRAZ C/FRIO 59.852  </t>
  </si>
  <si>
    <t>Renglón: 45, Código: 031080020.1, Descripción: FINGOLIMOD 0,5 MG  Presentación:  COMPRIMIDOS  Solicitado:  UNIDAD</t>
  </si>
  <si>
    <t>https://www.alfabeta.net/precio/dropton.html</t>
  </si>
  <si>
    <t>DROPTON 0.5 mg comp</t>
  </si>
  <si>
    <t xml:space="preserve">DROPTON 0.5 mg comp - Lab, Richmond - Certificado N° 
58096  </t>
  </si>
  <si>
    <t xml:space="preserve">FINGLID 0.5   TEVA </t>
  </si>
  <si>
    <t>CERT 56998-  FINGOLIMOD 0,5 MG ADMINISTRACION ORAL- PRESENTACION CAJA 
X 28</t>
  </si>
  <si>
    <t>Raffo</t>
  </si>
  <si>
    <t xml:space="preserve">LEBRINA 0.5 mg caps.duras x 28 57773  </t>
  </si>
  <si>
    <t xml:space="preserve">TEVA </t>
  </si>
  <si>
    <t xml:space="preserve">CERT 56998 FINGLID 0,5 MG CAPSULA DURA - VTO 05/2025 
</t>
  </si>
  <si>
    <t xml:space="preserve">GLADIER 0.5 ECZANE </t>
  </si>
  <si>
    <t>CERT 58361 FINGOLIMOD 0,5 MG ADMINISTRACION ORAL- PRESENTACION CAJA X 
28</t>
  </si>
  <si>
    <t>ECZANE- GLADIER</t>
  </si>
  <si>
    <t xml:space="preserve">CERT ANMAT 58361  </t>
  </si>
  <si>
    <t>GLADIER ECZANE</t>
  </si>
  <si>
    <t xml:space="preserve">FINGOLIMOD 0,5 MG  COMPRIMIDOS  UNIDAD. MARCA ECZANE. CERT 
58361    </t>
  </si>
  <si>
    <t xml:space="preserve">PRESENTACION CAJA POR 28 UNIDADES  </t>
  </si>
  <si>
    <t>ECZANE</t>
  </si>
  <si>
    <t>FINGOLIMOD 0.5 MG CAPS DURAS GLADIER ECZANE /TRAZ 58361</t>
  </si>
  <si>
    <t>BIOSIDUS</t>
  </si>
  <si>
    <t>FINGOLIMOD 0.5 MG X 28 CAPS BIOMONAR BIOSIDUS /TRAZ  
    58687</t>
  </si>
  <si>
    <t>FINGOLIMOD 0.5 MG CAPS GLADIER ECZANE C 58361 [28]</t>
  </si>
  <si>
    <t>FIBRONEURINA 0.5 mg cáps.x 28 , CERT ANMAT: 57317</t>
  </si>
  <si>
    <t>SYNTHON BAGO - FIBRONEURINA</t>
  </si>
  <si>
    <t xml:space="preserve">CERT ANMAT 57317  </t>
  </si>
  <si>
    <t>EMULIMOD</t>
  </si>
  <si>
    <t xml:space="preserve">FINGOLIMOD 0,5 MG ADMINISTRACION ORAL X 28 CMPR. NP FRACCIONBLES 
 MARCA: EMULIMOD  LABORATORIO: VARIFARMA  CERT. ANAMT: 57698 
 </t>
  </si>
  <si>
    <t>CERT: 57317</t>
  </si>
  <si>
    <t>MODINA 0,5 MG CAPSULA - RONTAG</t>
  </si>
  <si>
    <t>CERT 57620  (PRESENTACIÓN CAJA X 28 CAPSULAS)</t>
  </si>
  <si>
    <t xml:space="preserve">RONTAG </t>
  </si>
  <si>
    <t>CERT 57620 MODINA 0,5 MG CAPSULA DURA</t>
  </si>
  <si>
    <t>ASPEN- FLIMOR</t>
  </si>
  <si>
    <t xml:space="preserve">CERT ANMAT 58944  </t>
  </si>
  <si>
    <t>CERT 56260 GILENYA 0,5 MG CAPSULA DURA</t>
  </si>
  <si>
    <t>NOVARTIS- GILENYA</t>
  </si>
  <si>
    <t xml:space="preserve">CERT ANMAT 56260  </t>
  </si>
  <si>
    <t>Renglón: 46, Código: 031077003.1, Descripción: FOSFOMICINA  Presentación:  X 1 G  Solicitado:  AMPOLLA</t>
  </si>
  <si>
    <t>https://ar.kairosweb.com/precio/producto-fosfomicina-luar-21740/</t>
  </si>
  <si>
    <t>QUIMICA LUAR- FOSFOMICINA LUAR</t>
  </si>
  <si>
    <t xml:space="preserve">CERT ANMAT 54263  </t>
  </si>
  <si>
    <t>QUIMICA LUAR</t>
  </si>
  <si>
    <t>FOSFOMICINA SODICA 1GR F/A QUIMICA LUAR (H-1-100) 54.263</t>
  </si>
  <si>
    <t xml:space="preserve">CERT 54263 FOSFOMICINA LUAR 1 G INY FCO AMP  
</t>
  </si>
  <si>
    <t>CERT: 54263</t>
  </si>
  <si>
    <t xml:space="preserve">FOSFOMICINA LUAR 1 g IV iny.f.a.caja </t>
  </si>
  <si>
    <t xml:space="preserve">FOSFOMICINA LUAR 1 g IV iny.f.a.caja   - Lab, 
Quimica Luar - Certificado N° 54263  </t>
  </si>
  <si>
    <t>FOSFOMICINA 1 GR. FCO. AMP. QUIMICA LUAR C:54263 [100]</t>
  </si>
  <si>
    <t>Renglón: 47, Código: 031070003.2, Descripción: GANCICLOVIR  Presentación:  X 500 MG  Solicitado:  FCO. AMPOLLA</t>
  </si>
  <si>
    <t>https://www.alfabeta.net/precio/ganciclovir-richet.html</t>
  </si>
  <si>
    <t>RICHET- GANCICLOVIR RICHET</t>
  </si>
  <si>
    <t xml:space="preserve">CERT ANMAT 48959  </t>
  </si>
  <si>
    <t xml:space="preserve">RICHET </t>
  </si>
  <si>
    <t>CERT 48.959</t>
  </si>
  <si>
    <t>CERT 48959 GANCICLOVIR RICHET PVO LIOF P/INY FCO AMP X 
500 MG</t>
  </si>
  <si>
    <t>CERT: 48959</t>
  </si>
  <si>
    <t>GANCICLOVIR RICHET</t>
  </si>
  <si>
    <t>GANCICLOVIR 500 MG F.A   LABORATORIO: RICHET  CERT. 
ANMAT 48959</t>
  </si>
  <si>
    <t xml:space="preserve">GANCICLOVIR : X 500 MG  FCO. AMPOLLA. MARCA RICHET. 
CERT 48959  </t>
  </si>
  <si>
    <t>GANCICLOVIR F/A 500 MG RICHET (H -25)  48.959</t>
  </si>
  <si>
    <t xml:space="preserve">GANCICLOVIR 500 MG FCO AMP. RICHET C: 48.959  [25] 
</t>
  </si>
  <si>
    <t>GANCICLOVIR RICHET IV 500 mg f.a.</t>
  </si>
  <si>
    <t xml:space="preserve">GANCICLOVIR RICHET IV 500 mg f.a.  - Lab, Richet 
- Certificado N° 48959  </t>
  </si>
  <si>
    <t>Renglón: 48, Código: 031080011.1, Descripción: GLATIRAMER. ACETATO 20mg/ml JERINGA PRELLENA  Presentación:  JERINGA PRELL  Solicitado:  UNIDAD</t>
  </si>
  <si>
    <t>https://www.alfabeta.net/precio/copaxone.html</t>
  </si>
  <si>
    <t xml:space="preserve">COPAXONE 20 MG TEVA </t>
  </si>
  <si>
    <t>CERT 46282- GLATIRAMER 20 MG/ ML SOLUCION INYECTABLE- CAJA CERRADAX 
28 JERINGAS PRELLENAS- EL VALOR OFERTADO CORRESPONDE  1 JERINGA, 
TAL COMO DE SOLICITA</t>
  </si>
  <si>
    <t>COPAXONE jga.prell.</t>
  </si>
  <si>
    <t xml:space="preserve">COPAXONE jga.prell.  - Lab, Teva Argentina - Certificado N° 
46282  </t>
  </si>
  <si>
    <t>CERT 46282 COPAXONE 20 MG/ML SOL INY JER PRELL X 
1 ML</t>
  </si>
  <si>
    <t>IVAX- COPAXONE</t>
  </si>
  <si>
    <t xml:space="preserve">CERT ANMAT 46282  </t>
  </si>
  <si>
    <t>TEVA</t>
  </si>
  <si>
    <t>ACETATO DE GLATIRAMER 20 MG/ML  JGA PRELL COPAXONE TEVA 
C/FRIO /TRAZ 46.282</t>
  </si>
  <si>
    <t>ACETATO DE GLATIRAMER 20 MG/ML X 28 JGA PRELL ESCADRA 
RAFFO C/FRIO /TRAZ      56790</t>
  </si>
  <si>
    <t>Renglón: 49, Código: 031080033.1, Descripción: GOLIMUMAB 50 MG/0,5ML  Presentación:  JER.PRELLENA  Solicitado:  UNIDAD</t>
  </si>
  <si>
    <t>https://ar.kairosweb.com/precio/producto-simponi-23051/</t>
  </si>
  <si>
    <t>GOLIMUMAB 50 MG X 1 VIAL SIMPONI IV JANSSEN /TRAZ 
C/FRIO 58256</t>
  </si>
  <si>
    <t>SIMPONI- JANSSEN CILAG</t>
  </si>
  <si>
    <t>CERT 55910-GOLIMUMAB 50 MG (100 MG/ML) SOLUCION INYECTABLE- PRESENTACION ENVASE 
X 1 AUTOINYECTOR SNARTJECT</t>
  </si>
  <si>
    <t>SIMPONI 50 mg autoiny.</t>
  </si>
  <si>
    <t xml:space="preserve">SIMPONI 50 mg autoiny.  - Lab, Janssen-Cilag - Certificado 
N° 55910  </t>
  </si>
  <si>
    <t>simponi</t>
  </si>
  <si>
    <t>Nº de Certificado: 55910  Laboratorio: JANSSEN CILAG FARMACEUTICA SOCIEDAD 
ANONIMA  Nombre Comercial: SIMPONI Envases Secundarios:  Isologos:  
Nombre Genérico: GOLIMUMAB  Forma Farmacéutica: SOLUCION INYECTABLE</t>
  </si>
  <si>
    <t xml:space="preserve">CERT 55910 SIMPONI 50 MG / 0.5 ML JER PRELL 
</t>
  </si>
  <si>
    <t>JANSSEN CILAG- SIMPONI</t>
  </si>
  <si>
    <t xml:space="preserve">CERT ANMAT 55910  </t>
  </si>
  <si>
    <t>Renglón: 50, Código: 031080016.1, Descripción: INFLIXIMAB 100 MG  Presentación:  FCO.AMP.  Solicitado:  FCO.AMP</t>
  </si>
  <si>
    <t>https://www.alfabeta.net/precio/ixifi.html</t>
  </si>
  <si>
    <t xml:space="preserve">IXIFI 100 mg f.a.x 1 59192  </t>
  </si>
  <si>
    <t>IXIFI</t>
  </si>
  <si>
    <t xml:space="preserve">INFLIXIMAB 100 MG F.A X 1  MARCA: IXIFI  
LABORATORIO: PFIZER  CERT. ANMAT: 59192  </t>
  </si>
  <si>
    <t>AVSOLA 100 mg f.a.x 1</t>
  </si>
  <si>
    <t xml:space="preserve">AVSOLA 100 mg f.a.x 1 - Lab, Amgen - Certificado 
N° 59278  </t>
  </si>
  <si>
    <t>AVSOLA- AMGEN</t>
  </si>
  <si>
    <t>CERT 59278-  INFLIXIMAB 100 MG POLVO PARA SOLUCIÓN INYECTABLE- 
PRESENTACION CAJA X 1</t>
  </si>
  <si>
    <t>AVSOLA AMGEN</t>
  </si>
  <si>
    <t xml:space="preserve">INFLIXIMAB 100 MG  FCO.AMP.  FCO.AMP. MARCA AMGEN. CERT 
59278    </t>
  </si>
  <si>
    <t>AMGEN- AVSOLA</t>
  </si>
  <si>
    <t xml:space="preserve">CERT ANMAT 59278  </t>
  </si>
  <si>
    <t xml:space="preserve">AVSOLA </t>
  </si>
  <si>
    <t xml:space="preserve">INFLIXIMAB 100 MG f.a. X 1  CERTIFICADO ANMAT 59278 
</t>
  </si>
  <si>
    <t>INFLIXIMAB 100 MG X 1 F/A AVSOLA AMGEN /TRAZ C/FRIO 
59278</t>
  </si>
  <si>
    <t xml:space="preserve">PFIZER </t>
  </si>
  <si>
    <t>CERT 59192 IXIFI PVO LIOF P/INY FCO AMP X 100 
MG</t>
  </si>
  <si>
    <t>REMIDACE - JANSSEN CILAG</t>
  </si>
  <si>
    <t>CERT 47946- INFLIXIMAB 100 MG POLVO PARA SOLUCIÓN INYECTABLE-</t>
  </si>
  <si>
    <t xml:space="preserve">JANSSEN </t>
  </si>
  <si>
    <t>CERT 47946 REMICADE PVO LIOF P/INY FCO AMP X 100 
MG</t>
  </si>
  <si>
    <t>Renglón: 51, Código: 031150011.3, Descripción: INMUNOGLOBULINA HUMANA 2,5 GRAMOS  Presentación:  FCO. AMPOLLA  Solicitado:  UNIDAD</t>
  </si>
  <si>
    <t>https://ar.kairosweb.com/precio/producto-inmunoglobulina-g-endovenosa-unc-9027/</t>
  </si>
  <si>
    <t>UNC- INMUNOGLOBULINA G ENDOVENOSA UNC</t>
  </si>
  <si>
    <t xml:space="preserve">CERT ANMAT 44326  </t>
  </si>
  <si>
    <t>INMUNOGLOBULINA G HEMODERIVADOS 2.5 GR</t>
  </si>
  <si>
    <t>CERT 44326  INMUNOGLOBULINA HUMANA NORMAL 2,5 G (50 MG/ML) 
SOLUCION INYECTABLE  FRASCO X 1</t>
  </si>
  <si>
    <t xml:space="preserve">INMUNOGLOBULINA 2.5 GR X 50 ML UNC TRAZ C/FRIO 44.326 
</t>
  </si>
  <si>
    <t>Renglón: 52, Código: 031150011.4, Descripción: INMUNOGLOBULINA HUMANA 5 GRAMOS  Presentación:  FCO. AMPOLLA  Solicitado:  UNIDAD</t>
  </si>
  <si>
    <t>INMUNOGLOBULINA G HEMODERIVADOS 5 GR</t>
  </si>
  <si>
    <t xml:space="preserve">CERT 44326 INMUNOGLOBULINA HUMANA NORMAL 5 G (50 MG/ML) SOLUCION 
INYECTABLE  PRESENTACION&lt;: FRASCO X 100 ML </t>
  </si>
  <si>
    <t>INMUNOGLOBULINA 5.000 MG ENDOV X 100ML (5 GR) CIELDOM TUTEUR 
TRAZ - C/FRIO 58068</t>
  </si>
  <si>
    <t>INMUNOGLOBULINA 5.000 MG ENDOV (5 GR) X 100ML OCTAGAM INFINITY 
FARMA /TRAZ C/FRIO      47536</t>
  </si>
  <si>
    <t>CERT 54063 KIOVIG 5 G/50 ML SOL INY FCO</t>
  </si>
  <si>
    <t xml:space="preserve">KIOVIG 5 g f.a.x 1 x 50 ml </t>
  </si>
  <si>
    <t xml:space="preserve">KIOVIG 5 g f.a.x 1 x 50 ml - Lab.Takeda 
Argentina - Certificado N° 54063  </t>
  </si>
  <si>
    <t xml:space="preserve">PRIVIGEN 5 g f.a.x 1 x 50 ml 56480  
</t>
  </si>
  <si>
    <t>PRIVIGEN CSL BEHRING</t>
  </si>
  <si>
    <t>CERT 56480  INMUNOGLOBULINA HUMANA NORMAL 5 G (50 MG/ML) 
SOLUCION INYECTABLE- FRASCO X 50ML</t>
  </si>
  <si>
    <t xml:space="preserve">inmunoglobulina unc </t>
  </si>
  <si>
    <t>Nº de Certificado: 44326  Laboratorio: UNIVERSIDAD NACIONAL DE CORDOBA 
 Nombre Comercial: INMUNOGLOBULINA G ENDOVENOSA UNC Envases Secundarios:  
Isologos:  Nombre Genérico: INMUNOGLOBULINA G  Forma Farmacéutica: SOLUCION 
INYECTABLE ENDOVENOSA</t>
  </si>
  <si>
    <t>CERT 50633 "IG VENA SOL INY FCO AMP X 5 
G / 100 ML "</t>
  </si>
  <si>
    <t>PRIVIGEN</t>
  </si>
  <si>
    <t>GAMMAGLOBULINA POLIV E.V. 5000 MG PRIVIGEN CSL BEHRING C: 56480 
[1]</t>
  </si>
  <si>
    <t>IG VENA BIOFACTOR</t>
  </si>
  <si>
    <t xml:space="preserve">INMUNOGLOBULINA HUMANA 5 GRAMOS  FCO. AMPOLLA  UNIDAD. MARCA 
BIOFACTOR. CERT 50633    </t>
  </si>
  <si>
    <t>privigen</t>
  </si>
  <si>
    <t>Nº de Certificado: 56480  Laboratorio: CSL BEHRING S A 
 Nombre Comercial: PRIVIGEN Envases Secundarios:  Isologos:  Nombre 
Genérico: INMUNOGLOBULINA G  Forma Farmacéutica: SOLUCION PARA INFUSION</t>
  </si>
  <si>
    <t>CERT 50.633</t>
  </si>
  <si>
    <t>Renglón: 53, Código: 031150011.5, Descripción: INMUNOGLOBULINA HUMANA 10 GRAMOS  Presentación:  FCO. AMPOLLA  Solicitado:  UNIDAD</t>
  </si>
  <si>
    <t>INMUNOGLOBULINA G HEMODERIVADOS 10 GR</t>
  </si>
  <si>
    <t xml:space="preserve">CERT 44326-INMUNOGLOBULINA HUMANA NORMAL 10 G (50 MG/ML) SOLUCION INYECTABLE- 
FRASCO X 200 ML </t>
  </si>
  <si>
    <t>INMUNOGLOBULINA 10.000 MG ENDOV X 100ML (10 GR) EUGAMMA TUTEUR 
TRAZ - C/FRIO -25° 59567</t>
  </si>
  <si>
    <t>INMUNOGLOBULINA 10.000 MG ENDOV (5 GR) X 100ML OCTAGAM INFINITY 
FARMA /TRAZ C/FRIO      47536</t>
  </si>
  <si>
    <t>54063 KIOVIG 10 G/100 ML SOL INY FCO</t>
  </si>
  <si>
    <t>KIOVIG  10 g f.a.x 1 x 100 ml</t>
  </si>
  <si>
    <t xml:space="preserve">KIOVIG  10 g f.a.x 1 x 100 ml - 
Lab,Takeda Argentina - Certificado N° 54063  </t>
  </si>
  <si>
    <t xml:space="preserve">PRIVIGEN 10 g f.a.x 1 x 100 ml 56480  
</t>
  </si>
  <si>
    <t xml:space="preserve">CERT 56480- INMUNOGLOBULINA HUMANA NORMAL 10 G (50 MG/ML) SOLUCION 
INYECTABLE- FRASCOX 100 ML </t>
  </si>
  <si>
    <t>CERT 50633 IG VENA SOL INY FCO AMP X 10 
G/ 200 ML</t>
  </si>
  <si>
    <t xml:space="preserve">GAMMAGLOBULINA POLIV. E.V. 10000 MG PRIVIGEN CSL BEHRING C:56480 [1] 
</t>
  </si>
  <si>
    <t xml:space="preserve">INMUNOGLOBULINA HUMANA 10 GRAMOS  FCO. AMPOLLA  UNIDAD. MARCA 
BIOFACTOR. CERT 50633    </t>
  </si>
  <si>
    <t>Renglón: 54, Código: 031080005.4, Descripción: INTERFERON BETA -1A 12.000.000 UI (44 MCG)  SOLUCION INYECTABLE  Presentación:  JERINGA 0,5ML  Solicitado:  UNIDAD</t>
  </si>
  <si>
    <t>https://ar.kairosweb.com/precio/producto-rebif-nf-20044/</t>
  </si>
  <si>
    <t>REBIF NF 44 MCG</t>
  </si>
  <si>
    <t xml:space="preserve">INTERFERON BETA -1A 12.000.000 UI X 12 JERINGAS NO FRACCIONABLES 
 MARCA: REBIF  LABORATORIO: SERNO  CERT. ANMAT: 54701 
 </t>
  </si>
  <si>
    <t>SYNTHON BAGO-GEMABIOTECH - INMUNOMAS NF 44</t>
  </si>
  <si>
    <t xml:space="preserve">CERT ANMAT 57361  </t>
  </si>
  <si>
    <t xml:space="preserve">INMUNOMAS NF 44 mcg jga.pre.x 12 57361  </t>
  </si>
  <si>
    <t>INMUNOMAS NF 44 mcg jga.prell.</t>
  </si>
  <si>
    <t xml:space="preserve">INMUNOMAS NF 44 mcg jga.prell. - Lab,Synthon Bago - Certificado 
N° 57361  </t>
  </si>
  <si>
    <t xml:space="preserve">BLASTOFERON  44 MCG BIOSIDUS </t>
  </si>
  <si>
    <t xml:space="preserve">CERT 51431- INTERFERON BETA -1A 12.000.000 UI (44 MCG) SOLUCION 
INYECTABLE CAJA X 12 JER PRELLENAS  -EL VALOR COTIZADO 
CORRESPONDE A 1 JERINGA, TAL COMO SE SOLICITA </t>
  </si>
  <si>
    <t>INTERFERON BETA 1A 12M UI /44 MCGR 0.5 ML  
JER PRELL BLASTOFERON BIOSIDUS - TRAZ C/FRIO 51431</t>
  </si>
  <si>
    <t xml:space="preserve">MERCK SERONO </t>
  </si>
  <si>
    <t xml:space="preserve">CERT 54701 REBIF NF SOL INY JER PRELL X 44 
MCG / 0.5 ML </t>
  </si>
  <si>
    <t>MERCK- REBIF NF</t>
  </si>
  <si>
    <t xml:space="preserve">CERT ANMAT 54701  </t>
  </si>
  <si>
    <t>INTERFERON BETA 1A RECOMB. 44 MCG JER PRELL X 0,5 
ML BLASTOFERON (BIOSIDUS) C:51431 [12]</t>
  </si>
  <si>
    <t xml:space="preserve">BIOSIDUS </t>
  </si>
  <si>
    <t xml:space="preserve">CERT 51431 BLASTOFERON 44 MCG SOL INY JER PRELL X 
0.5 ML </t>
  </si>
  <si>
    <t>Renglón: 55, Código: 031078022.1, Descripción: ISAVUCONAZOL  Presentación:  X 200 MG  Solicitado:  FCO. AMPOLLA</t>
  </si>
  <si>
    <t>https://ar.kairosweb.com/precio/producto-cresemba-30841/</t>
  </si>
  <si>
    <t xml:space="preserve">CRESEMBA </t>
  </si>
  <si>
    <t>CERT 58804-ISAVUCONAZOL 200 MG POLVO PARA SOLUCIÓN INYECTABLE</t>
  </si>
  <si>
    <t xml:space="preserve">CRESEMBA 200 MG FCO AMP - LABORATORIO LKM S.A.  
</t>
  </si>
  <si>
    <t xml:space="preserve">CERT 58804  (PRESENTACIÓN POR UNIDAD)   </t>
  </si>
  <si>
    <t>CRESEMBA 200 mg f.a.</t>
  </si>
  <si>
    <t>CRESEMBA 200 mg f.a.  - Lab, Biotoscana  - 
Certificado N° 58804</t>
  </si>
  <si>
    <t>LKM-BIOTOSCANA- CRESEMBA</t>
  </si>
  <si>
    <t xml:space="preserve">CERT ANMAT 58804  </t>
  </si>
  <si>
    <t xml:space="preserve">BIOTOSCANA </t>
  </si>
  <si>
    <t>CERT 58804 CRESEMBA PVO P/CONCENTRADO P/SOL P/INFUSION FCO AMP x 
200 MG</t>
  </si>
  <si>
    <t>CRESEMBA BIOTOSCANA</t>
  </si>
  <si>
    <t xml:space="preserve">ISAVUCONAZOL  X 200 MG  FCO. AMPOLLA. MARCA BIOTOSCANA. 
CERT 58804    </t>
  </si>
  <si>
    <t>CRESEMBA 200 mg polvo iny.</t>
  </si>
  <si>
    <t xml:space="preserve">CRESEMBA 200 mg polvo iny.  isavuconazol  BIOTOSCANA FARMA 
S.A.  Certf Anmat N° 58804  </t>
  </si>
  <si>
    <t>CRESEMBA</t>
  </si>
  <si>
    <t xml:space="preserve">ISAVUCONAZOL 200 MG FRASCO AMPOLLA X 1   MARCA: 
CRESEMBA  LABORATORIO: LKM  CERT. ANMAT: 58804   
</t>
  </si>
  <si>
    <t>ISAVUCONAZOL 200 MG X 1 F/A CRESEMBA BIOTOSCANA /TRAZ  
58804</t>
  </si>
  <si>
    <t>BIOTOSCANA</t>
  </si>
  <si>
    <t>Renglón: 56, Código: 031078022.2, Descripción: ISAVUCONAZOL 100 MG  Presentación:  CAPSULA  Solicitado:  UNIDAD</t>
  </si>
  <si>
    <t>https://ar.kairosweb.com/precio/producto-cresemba-27685/</t>
  </si>
  <si>
    <t>CRESEMBA CAPS BIOSTOSCANA</t>
  </si>
  <si>
    <t xml:space="preserve">CERT 58804-ISAVUCONAZOL 100 MG PARA ADMINISTRACIÓN ORAL- PRESENTACION CAJA CERRADA 
X 14 CAPS - PRODUCTO TRAZADO </t>
  </si>
  <si>
    <t>CRESEMBA 100 mg caps.</t>
  </si>
  <si>
    <t xml:space="preserve">CRESEMBA 100 mg caps. - Lab, LKM - Certificado N° 
  </t>
  </si>
  <si>
    <t xml:space="preserve">CRESEMBA 100 MG CAPSULA - LABORATORIO LKM S.A. </t>
  </si>
  <si>
    <t xml:space="preserve">CERT 58804  (PRESENTACIÓN CAJA X 14 CAPSULAS)   
</t>
  </si>
  <si>
    <t>CERT 58804 CRESEMBA 100 MG CAPSULA DURA</t>
  </si>
  <si>
    <t xml:space="preserve">ISAVUCONAZOL 100 MG  CAPSULA  UNIDAD. MARCA BIOTOSCANA. CERT 
58804    </t>
  </si>
  <si>
    <t xml:space="preserve">ISAVUCONAZOL 100 MG CAPS. X 14 NO FRACCIONABLES  MARCA: 
CRESEMBA  LABORATORIO: LKM  CERT. ANMAT: 58804   
</t>
  </si>
  <si>
    <t xml:space="preserve">ISAVUCONAZOL 100 MG  CAPS CRESEMBA BIOTOSCANA /TRAZ  58804 
</t>
  </si>
  <si>
    <t xml:space="preserve">PRESENTACION CAJA POR 14 UNIDADES  </t>
  </si>
  <si>
    <t>Renglón: 57, Código: 031100019.1, Descripción: LEVOSIMENDAN 2.5 MG/ML  Presentación:  AMPOLLA  Solicitado:  UNIDAD</t>
  </si>
  <si>
    <t>https://ar.kairosweb.com/precio/producto-levosimendan-richet-18856/</t>
  </si>
  <si>
    <t>CERT 53.674</t>
  </si>
  <si>
    <t>RICHET- LEVOSIMENDAN RICHET</t>
  </si>
  <si>
    <t xml:space="preserve">CERT ANMAT 53674  </t>
  </si>
  <si>
    <t xml:space="preserve">CERT 53674 LEVOSIMENDAN RICHET LIOF FCO AMP X 12.5 MG 
</t>
  </si>
  <si>
    <t>CERT: 53674</t>
  </si>
  <si>
    <t xml:space="preserve">LEVOSIMENDAN 2.5 MG/ML  AMPOLLA  UNIDAD. MARCA RICHET. CERT 
53674    </t>
  </si>
  <si>
    <t>Richet</t>
  </si>
  <si>
    <t xml:space="preserve">LEVOSIMENDAN RICHET LIOFILIZADO 2.5 mg/ml iny.f.a.x 5 ml 53674  
</t>
  </si>
  <si>
    <t>LEVOSIMENDAN 12.5 MG X 5 ML F/A RICHET - TRAZ 
- T/A 53.674</t>
  </si>
  <si>
    <t>LEVOSIMENDAN RICHET</t>
  </si>
  <si>
    <t>LEVOSIMENDAN 12,5 MG F.A X 1  LABORATORIO: RICHET  
CERT. ANMAT: 53674</t>
  </si>
  <si>
    <t>LEVOSIMENDAN 2.5 MG/ML FCO.AMP. X 5 ML RICHET C:53674  
[1]</t>
  </si>
  <si>
    <t>LEVOSIMENDAN RICHET LIOFILIZADO 2.5 mg/ml iny..x 5 ml</t>
  </si>
  <si>
    <t xml:space="preserve">LEVOSIMENDAN RICHET LIOFILIZADO 2.5 mg/ml iny..x 5 ml - Labo, 
Richet - Certificado N° 53674   </t>
  </si>
  <si>
    <t>Renglón: 58, Código: 031079001.1, Descripción: LINEZOLID X 600MG (2MG/ML)  Presentación:  BOLSA 300ML  Solicitado:  UNIDAD</t>
  </si>
  <si>
    <t>https://ar.kairosweb.com/precio/producto-linezolid-richet-16424/</t>
  </si>
  <si>
    <t>RICHET- LINEZOLID RICHET</t>
  </si>
  <si>
    <t xml:space="preserve">CERT ANMAT 51660  </t>
  </si>
  <si>
    <t>CERT 51.660</t>
  </si>
  <si>
    <t>CERT 51660 LINEZOLID RICHET 600 MG SOL INY BOLSA X 
300 ML</t>
  </si>
  <si>
    <t>LINEZOLID 600 MG SACHET RICHET TRAZ 51660</t>
  </si>
  <si>
    <t>CERT: 51660</t>
  </si>
  <si>
    <t xml:space="preserve">LINEZOLID X 600MG (2MG/ML)  BOLSA 300ML  UNIDAD. MARCA 
RICHET. CERT 51660    </t>
  </si>
  <si>
    <t xml:space="preserve">TRAZABILIDAD POR MULTIPLOS DE 10 UNIDADES  </t>
  </si>
  <si>
    <t xml:space="preserve">ZYVOX PFIZER </t>
  </si>
  <si>
    <t xml:space="preserve">CERT 49146- LINEZOLID 600 MG (2 MG/ML) SOLUCION INYECTABLE- PRESENTACION 
ENVASE POR 10 VOLSAS DE ADMINISTRACION IV </t>
  </si>
  <si>
    <t>ZYVOX IV 600 mg bolsas 300ml</t>
  </si>
  <si>
    <t xml:space="preserve">ZYVOX IV 600 mg bolsas 300ml - Lab,Pfizer - Certificado 
N° 49146  </t>
  </si>
  <si>
    <t xml:space="preserve">CERT 49146 ZYVOX 2 MG / 1 ML SOL INY 
BOLSAX 300 ML  </t>
  </si>
  <si>
    <t xml:space="preserve">LINEZOLID 600 MG BOLSA INY. 2MG/ML RICHET C: 51660 [10] 
</t>
  </si>
  <si>
    <t>Renglón: 59, Código: 031079001.2, Descripción: LINEZOLID 600 MG  V.O  Presentación:  COMPRIMIDOS</t>
  </si>
  <si>
    <t>LINEZOLID RICHET 600 mg comp.</t>
  </si>
  <si>
    <t xml:space="preserve">LINEZOLID RICHET 600 mg comp.  - Lab, Richet  
- Certificado N° 51660  </t>
  </si>
  <si>
    <t>CERT 51660 "LINEZOLID RICHET 600 MG COMPRIMIDO RECUBIERTO " $ 
3.899,05</t>
  </si>
  <si>
    <t xml:space="preserve">LINEZOLID 600 MG V.O  COMPRIMIDOS. MARCA RICHET. CERT 51660 
   </t>
  </si>
  <si>
    <t xml:space="preserve">LINEZOLID 600 MG COMP LINEZOLID - TRAZ RICHET T/A 51.660 
</t>
  </si>
  <si>
    <t>LINEZOLID 600 MG COMP. RICHET C: 51660 [10]</t>
  </si>
  <si>
    <t>CERT 49146 "ZYVOX 600 MG COMPRIMIDO RECUBIERTO"</t>
  </si>
  <si>
    <t>ZYVOX 600 MG COMP PFIZER</t>
  </si>
  <si>
    <t xml:space="preserve">CERT 49146- LINEZOLID 600 MG ADMINISTRACIÓN ORAL- PRESENTACION : ENVASE 
CERRADO POR 10 COMP </t>
  </si>
  <si>
    <t>Renglón: 60, Código: 031120023.1, Descripción: OMALIZUMAB 150 MG  Presentación:  FRASCO AMPOLL  Solicitado:  UNIDAD</t>
  </si>
  <si>
    <t>https://ar.kairosweb.com/precio/producto-xolair-17646/</t>
  </si>
  <si>
    <t>XOLAIR 150 mg/ml jga.prell.</t>
  </si>
  <si>
    <t xml:space="preserve">XOLAIR 150 mg/ml jga.prell. - Lab,Bago - CERTIFICADO N° 52539 
 </t>
  </si>
  <si>
    <t xml:space="preserve">XOLAIR 150 MG BAGO </t>
  </si>
  <si>
    <t xml:space="preserve">CERT 52539- OMALIZUMAB 150 MG POLVO PARA SOLUCION INYECTABLE- PRESENTACION: 
ENV X 1 FCO AMP </t>
  </si>
  <si>
    <t>BAGO -NOVARTIS (JERINGA PRELLENADA) XOLAIR</t>
  </si>
  <si>
    <t xml:space="preserve">CERT ANMAT 52539  </t>
  </si>
  <si>
    <t xml:space="preserve">BAGO </t>
  </si>
  <si>
    <t>CERT 52539 XOLAIR PVO LIOF P/INY FCO AMP X 150 
MG - PRODUCTO PRONTO A DISCONTINUAR, QUEDAN ÚNICAMENTE 50 UNIDADES 
EN STOCK</t>
  </si>
  <si>
    <t>OMALIZUMAB 150 MG X 1 JGA PRELL XOLAIR BAGO C/FRIO 
/TRAZ 52539</t>
  </si>
  <si>
    <t>Renglón: 61, Código: 031080029.1, Descripción: PIRFENIDONA 200 MG  Presentación:  COMPRIMIDO  Solicitado:  UNIDAD</t>
  </si>
  <si>
    <t>https://ar.kairosweb.com/precio/producto-pirfemax-27637/</t>
  </si>
  <si>
    <t xml:space="preserve">FINADIET </t>
  </si>
  <si>
    <t>CET 58852 PIRFEMAX 200 MG COMPRIMIDO RECUBIERTO</t>
  </si>
  <si>
    <t>PIRFEMAX 200 MG COMP REC - FINADIET S.A.</t>
  </si>
  <si>
    <t xml:space="preserve">CERT 58852  (PRESENTACIÓN CAJA X 360 COMPRIMIDOS) (SE ADJUNTA 
CARTA PDF PIRFENIDONA)   </t>
  </si>
  <si>
    <t>FIBRIDONER 200 MG LKM</t>
  </si>
  <si>
    <t xml:space="preserve">CERT 56695- PIRFENIDONA 200 MG ADMINISTRACION ORAL- PRESENTACION: CAJA CERRADA 
X 360 COMP - SE ADJUNTA NOTA POR PROVISION DE 
PANTALLA SOLAR </t>
  </si>
  <si>
    <t>CERT 56695 FIBRIDONER 200 MG COMPRIMIDO RECUBIERTO</t>
  </si>
  <si>
    <t>FIBRIDONER</t>
  </si>
  <si>
    <t xml:space="preserve">FIBRIDONER 200 mg comp. - Lab, LKM  - Certificado 
N° 56695  </t>
  </si>
  <si>
    <t>FIBRIDONER 200 MG COMP REC - LABORATORIO LKM S.A.</t>
  </si>
  <si>
    <t>CERT 56695 (PRESENTACIÓN CAJA X 360 COMPRIMIDOS) (NO INCLUYE LA 
PROVISIÓN DE PROTECTOR SOLAR)</t>
  </si>
  <si>
    <t>FIBRIDONER LKM</t>
  </si>
  <si>
    <t xml:space="preserve">PIRFENIDONA 200 MG  COMPRIMIDO  UNIDAD. MARCA LKM. CERT 
56695    </t>
  </si>
  <si>
    <t>PIRFEMAX 200 MG FINADIET</t>
  </si>
  <si>
    <t xml:space="preserve">CERT 58852-PIRFENIDONA 200 MG ADMINISTRACION ORAL- PRESENTACION : CAJA  
CERRADA X 360 COMP.-SE ADJUNTA NOTA POR PROVISION DE PROTECTOR 
SOLAR Y OXIMETROS </t>
  </si>
  <si>
    <t>FINADIET (PRECIO POR COMP-PRES X 360 COMP)- PIRFEMAX</t>
  </si>
  <si>
    <t xml:space="preserve">CERT ANMAT 58852  </t>
  </si>
  <si>
    <t>PIRFENIDONA 200 MG COMP FIBRIDONER LKM/TRAZ 56695</t>
  </si>
  <si>
    <t xml:space="preserve">PRESENTACION CAJA POR 360 UNIDADES  </t>
  </si>
  <si>
    <t xml:space="preserve">PIRFENIDONA 200 MG COMP. X 200 NO FRACCIONABLES  MARCA: 
FIBRIDONER  LABORATORIO: LKM  CERT. ANMAT: 56695   
</t>
  </si>
  <si>
    <t>Renglón: 62, Código: 031080029.2, Descripción: PIRFENIDONA 801 MG, ADMINISTRACION ORAL  Presentación:  COMPRIMIDO  Solicitado:  UNIDAD</t>
  </si>
  <si>
    <t>CERT 58852 "PIRFEMAX 801 MG COMPRIMIDO RECUBIERTO "</t>
  </si>
  <si>
    <t>PIRFEMAX 801 MG COMP REC - FINADIET S.A.</t>
  </si>
  <si>
    <t xml:space="preserve">CERT 58852  (PRESENTACIÓN CAJA X 100 COMPRIMIDOS)   
(SE ADJUNTA CARTA PDF PIRFENIDONA)    </t>
  </si>
  <si>
    <t xml:space="preserve">PIRFEMAX 801 MG FINADIET </t>
  </si>
  <si>
    <t xml:space="preserve">CERT 58852- PIRFENIDONA 801 MG ADMINISTRACION ORAL- PRESENTACION CAJA CERRADA 
X 90 COMP - PRODUCTO TRAZADO- SE ADJUNTO NOTA POR 
ENTREGA DE PANTALLA DE PROTECCION SOLAR Y OXIMETROS </t>
  </si>
  <si>
    <t>FINADIET (PRECIO POR COMP-PRES X 100 COMP)- PIRFEMAX 801</t>
  </si>
  <si>
    <t>FIBRIDONER 801 MG LKM</t>
  </si>
  <si>
    <t xml:space="preserve">CERT 59335-PIRFENIDONA 801 MG ADMINISTRACION ORAL- PRESENTACION : CAJA CERRADAX90 
COMP- SE ADJUNTA NOTA POR ENTREGA DE PANTALLAS DE PROTECION 
SOLAR </t>
  </si>
  <si>
    <t>CERT 59335 FIBRIDONER PLUS 801 MG COMPRIMIDO RECUBIERTO $ 6.695,60 
$ 16.069.440,00</t>
  </si>
  <si>
    <t xml:space="preserve">FIBRIDONER PLUS 801 MG COMP REC - LABORATORIO LKM S.A. 
</t>
  </si>
  <si>
    <t xml:space="preserve">CERT 59335  (PRESENTACIÓN CAJA X 90 COMPRIMIDOS)   
(NO INCLUYE LA PROVISIÓN DE PROTECTOR SOLAR)  </t>
  </si>
  <si>
    <t>LKM(PRECIO POR COMP-PRES X 90)- FIBRIDONER PLUS</t>
  </si>
  <si>
    <t xml:space="preserve">CERT ANMAT 59335  </t>
  </si>
  <si>
    <t xml:space="preserve">PIRFENIDONA 801 MG, ADMINISTRACION ORAL  COMPRIMIDO  UNIDAD. MARCA 
LKM. CERT 59335    </t>
  </si>
  <si>
    <t>FIBRIDONER PLUS</t>
  </si>
  <si>
    <t xml:space="preserve">FIBRIDONER PLUS 801 mg comp. Lab, LKM  - Certificado 
N° 59335  </t>
  </si>
  <si>
    <t>PIRFENIDONA 801 MG COMP FIBRIDONER PLUS LKM /TRAZ 59335</t>
  </si>
  <si>
    <t>BAGO (PRECIO POR COMP-PRES X 90) - PERFORMA 801</t>
  </si>
  <si>
    <t xml:space="preserve">CERT ANMAT 57797  </t>
  </si>
  <si>
    <t xml:space="preserve">PIRFENIDONA 801 MG COMPRIMIDOS X 90 NO FRACCIONABLES  MARCA: 
FIBRIDONER PLUS  LABORATORIO: LKM  CERT. ANMAT: 56695  
  </t>
  </si>
  <si>
    <t xml:space="preserve">CERT 57797 PERFORMA 801 MG COMPRIMIDO RECUBIERTO </t>
  </si>
  <si>
    <t>ESGRINIL 801 MG RAFFO</t>
  </si>
  <si>
    <t xml:space="preserve">CERT 57723-PIRFENIDONA 801 MG ADMINISTRACION ORAL- PRESENTACION ENVASE CERRADO POR 
90 COMP- PRODUCTO TRAZADO </t>
  </si>
  <si>
    <t>ESGRINIL 801 MG COMP REC - ASOFARMA</t>
  </si>
  <si>
    <t xml:space="preserve">CERT 57724  (PRESENTACIÓN CAJA X 90 COMP) ASOFARMA  
</t>
  </si>
  <si>
    <t>CERT 57723 ESGRINIL 801 MG COMPRIMIDO RECUBIERTO</t>
  </si>
  <si>
    <t>Renglón: 63, Código: 031240001.11, Descripción: VITAMINAS A, D, K ,E  Presentación:  COMPRIMIDO  Solicitado:  UNIDAD</t>
  </si>
  <si>
    <t>https://ar.kairosweb.com/precio/producto-dekas-plus-28228/</t>
  </si>
  <si>
    <t>QUIMICA LUAR- ADEVIT</t>
  </si>
  <si>
    <t xml:space="preserve">CERT RNPA 04058871  </t>
  </si>
  <si>
    <t xml:space="preserve">CERT RNPA 04058871 ADEVIT COMPRIMIDO RANURADO </t>
  </si>
  <si>
    <t xml:space="preserve">GADOR </t>
  </si>
  <si>
    <t>CERT RNPA 052-00-012567 DEKA PLUS COMPRIMIDO MASTICABLE</t>
  </si>
  <si>
    <t>RNPA 052-00-012567</t>
  </si>
  <si>
    <t>VIT.A+VIT.D+VIT.E+VIT.K COMP MAST DEKAS PLUS GADOR 052-00-012341</t>
  </si>
  <si>
    <t>GADOR- DEKAS PLUS</t>
  </si>
  <si>
    <t xml:space="preserve">CERT RNPA 052-00-012567  </t>
  </si>
  <si>
    <t>Renglón: 64, Código: 031120018.3, Descripción: TIOTROPIO  18 MICROGRAMOS POR CADA DISPARO DE POLVO PARA INHALACION  Presentación:  CAPSULA  Solicitado:  UNIDAD</t>
  </si>
  <si>
    <t>https://ar.kairosweb.com/precio/producto-nubibron-27441/</t>
  </si>
  <si>
    <t>NUBIBRON - MONTPELLIER</t>
  </si>
  <si>
    <t xml:space="preserve">CERT 58698- TIOTROPIO 18 MICROGRAMOS POR CADA DISPARO DE POLVO 
PARA INHALACIÓN- EL VALOR COTIZADO INCLUYE LA ENTREGA DE UN 
DISPOSITIVO APLICADOR CADA 30 CAPS </t>
  </si>
  <si>
    <t>MONTPELLIER- NUBIBRON</t>
  </si>
  <si>
    <t xml:space="preserve">CERT ANMAT 58698  </t>
  </si>
  <si>
    <t>SPIRIVA</t>
  </si>
  <si>
    <t xml:space="preserve">SPIRIVA caps.p/inhalar  - Lab, Boehringer Inge - Certificado N° 
50587  </t>
  </si>
  <si>
    <t>SPIRIVA BOEHRINGER</t>
  </si>
  <si>
    <t xml:space="preserve">TIOTROPIO 18 MICROGRAMOS POR CADA DISPARO DE POLVO PARA INHALACION 
 CAPSULA  UNIDAD. MARCA BOEHRINGER. CERT 50587. ENVASE X 
30 CAPSULAS. PRECIO COTIZADO POR CAPSULA INDIVIDUAL    
</t>
  </si>
  <si>
    <t>SPIRIVA - BOEHRINGER</t>
  </si>
  <si>
    <t xml:space="preserve">CERT 50587- TIOTROPIO 18 MICROGRAMOS POR CADA DISPARO DE POLVO 
PARA INHALACIÓN- PRESENTACION CAJA X 30 CAPS - EN VALOR 
COTIZADO INCLUYE LA ENTREGA DE 1 DISPOSITIVO APLICADOR CADA 30 
CAPS </t>
  </si>
  <si>
    <t>CERT 50587 SPIRIVA 18 MCG CAPSULA CON PVO P/INH</t>
  </si>
  <si>
    <t>MONTPELLIER</t>
  </si>
  <si>
    <t>CERT: 58698</t>
  </si>
  <si>
    <t>BOEHRINGER- SPIRIVA</t>
  </si>
  <si>
    <t xml:space="preserve">CERT ANMAT 50587  </t>
  </si>
  <si>
    <t>TIOTROPIO BROMURO 18 MCG CAPS P/INHALAR NUBIBRON MONTPELLIER C 58698 
[30]</t>
  </si>
  <si>
    <t>Renglón: 65, Código: 031105010.1, Descripción: RIOCIGUAT 1 MG  Presentación:  COMPRIMIDO  Solicitado:  COMPRMIDO</t>
  </si>
  <si>
    <t>https://ar.kairosweb.com/precio/producto-adempas-25766/</t>
  </si>
  <si>
    <t>ADEMPAS** 1mg comp.</t>
  </si>
  <si>
    <t xml:space="preserve">ADEMPAS** 1mg comp.x42  riociguat  BAYER SA (SCH FARMA) 
 Certf Anmat N° 57814    </t>
  </si>
  <si>
    <t>ADEMPAS</t>
  </si>
  <si>
    <t xml:space="preserve">ADEMPAS 1.0 mg comp. - Lab, Bayer (PH) - Certificado 
N° 57814  </t>
  </si>
  <si>
    <t>adempas 1 mg</t>
  </si>
  <si>
    <t>Nº de Certificado: 57814  Laboratorio: BAYER SOCIEDAD ANONIMA  
Nombre Comercial: ADEMPAS Envases Secundarios:  Isologos:  Nombre Genérico: 
RIOCIGUAT  Forma Farmacéutica: COMPRIMIDO RECUBIERTO</t>
  </si>
  <si>
    <t xml:space="preserve">ADEMPAS  1 MG BAYER </t>
  </si>
  <si>
    <t>CERT 57814-  RIOCIGUAT 1 MG ADMINISTRACION ORAL- PRESENTACION : 
CAJA X 42 COMP -</t>
  </si>
  <si>
    <t>BAYER- ADEMPAS</t>
  </si>
  <si>
    <t xml:space="preserve">CERT ANMAT 57814  </t>
  </si>
  <si>
    <t>BAYER</t>
  </si>
  <si>
    <t>CERT 57814 ADEMPAS 1 MG COMPRIMIDO RECUBIERTO $ 149.055,83 $ 
150.248.276,64</t>
  </si>
  <si>
    <t xml:space="preserve">PRESENTACION CAJA POR 42 COMPRIMIDOS  </t>
  </si>
  <si>
    <t>RIOCIGUAT 1 MG COMP ADEMPAS BAYER /TRAZ 57814</t>
  </si>
  <si>
    <t>Renglón: 66, Código: 031105010.3, Descripción: RIOCIGUAT 1,5 MG  Presentación:  COMPRIMIDO  Solicitado:  UNIDAD</t>
  </si>
  <si>
    <t>ADEMPAS** 1.5mg comp.x</t>
  </si>
  <si>
    <t xml:space="preserve">ADEMPAS** 1.5mg comp.x42  riociguat  BAYER SA (SCH FARMA) 
 Certf Anmat N° 57814  </t>
  </si>
  <si>
    <t xml:space="preserve">ADEMPAS 1.5 mg comp. - Lab, Bayer (PH) - Certificado 
N° 57814  </t>
  </si>
  <si>
    <t>adempas 1,5 mg</t>
  </si>
  <si>
    <t xml:space="preserve">ADEMPAS- 1.5 MG BAYER </t>
  </si>
  <si>
    <t>CERT 57814- RIOCIGUAT 1,5 MG ADMINISTRACION ORAL- PRESENTACION : CAJA 
CERRADAX 42 COMP</t>
  </si>
  <si>
    <t xml:space="preserve">BAYER </t>
  </si>
  <si>
    <t xml:space="preserve">CERT 57814 ADEMPAS 1,5 MG COMPRIMIDO RECUBIERTO </t>
  </si>
  <si>
    <t>RIOCIGUAT 1.5 MG COMP ADEMPAS BAYER /TRAZ 57814</t>
  </si>
  <si>
    <t>Renglón: 67, Código: 031080012.1, Descripción: RITUXIMAB 500 MG/50 ML  Presentación:  AMPOLLA  Solicitado:  UNIDAD</t>
  </si>
  <si>
    <t>https://ar.kairosweb.com/precio/producto-novex-25342/</t>
  </si>
  <si>
    <t>CERT: 57279</t>
  </si>
  <si>
    <t>NOVEX</t>
  </si>
  <si>
    <t xml:space="preserve">RITUXIMAB 500 MG X 1 F.A  MARCA: NOVEX  
LABORATORIO: ELEA  CERT. ANMAT: 57279  </t>
  </si>
  <si>
    <t>NOVEX** 500mg vial</t>
  </si>
  <si>
    <t xml:space="preserve">NOVEX** 500mg vial  rituximab  LAB. ELEA SACIFYA  
Certf Anmat N° 57279  </t>
  </si>
  <si>
    <t xml:space="preserve">NOVEX 500 500 mg vial x 1 57279   
</t>
  </si>
  <si>
    <t xml:space="preserve">RIXATHON 500 MG - BIOSIDUS </t>
  </si>
  <si>
    <t xml:space="preserve">CERT 59077- RITUXIMAB 500 MG (10 MG/ML) SOLUCION INYECTABLE- PRESENTACION 
: ENVASE CERRADO X 1 FCO AMP </t>
  </si>
  <si>
    <t>novex</t>
  </si>
  <si>
    <t>Nº de Certificado: 57279  Laboratorio: LABORATORIO ELEA PHOENIX S.A. 
 Nombre Comercial: NOVEX Envases Secundarios:  Isologos:  Nombre 
Genérico: RITUXIMAB  Forma Farmacéutica: SOLUCION INYECTABLE CONCENTRADA PARA DILUIR 
USO INTRAVENOSA</t>
  </si>
  <si>
    <t>CERT 57279 NOVEX 500 MG / 50 ML SOL INY 
CONCENTRADA P/DIL IV FCO AMP</t>
  </si>
  <si>
    <t>ELEA- NOVEX</t>
  </si>
  <si>
    <t xml:space="preserve">CERT ANMAT 57279  </t>
  </si>
  <si>
    <t>NOVEX 500 ELEA</t>
  </si>
  <si>
    <t xml:space="preserve">CERT 57279-RITUXIMAB 500 MG (10 MG/ML) SOLUCION INYECTABLE- PRESENTACIO : 
ENVASE CERRADO X 1 FCO AMP </t>
  </si>
  <si>
    <t>NOVEX 500</t>
  </si>
  <si>
    <t xml:space="preserve">NOVEX 500 500 mg vial  - Lab, Elea - 
Certificado N° 57279  </t>
  </si>
  <si>
    <t>RITUXIMAB 500 MG /50 ML X 1 F/A VIALES NOVEX 
500 ELEA - TRAZ C/FRIO 57.279</t>
  </si>
  <si>
    <t>RITUXIMAB 500 MG /10 ML X 1 F/A VIALES RITUXIMAB 
500 RAFFO   59497</t>
  </si>
  <si>
    <t xml:space="preserve">TRUXIMA 500 MG RAFFO </t>
  </si>
  <si>
    <t xml:space="preserve">CERT 59497- RITUXIMAB 500 MG (10 MG/ML) SOLUCION INYECTABLE- PRESENTACION: 
ENVASE CERRADO X 1 FCO AMP </t>
  </si>
  <si>
    <t xml:space="preserve">TRUXIMA 500 MG FCO AMP X 50 ML - RAFFO 
</t>
  </si>
  <si>
    <t xml:space="preserve">CERT 59497 (PRESENTACIÓN CAJA X 1 VIAL)  </t>
  </si>
  <si>
    <t>CERT 59497 TRUXIMA CONCENTRADO P/SOL P/PERF FCO AMP X 50 
ML</t>
  </si>
  <si>
    <t xml:space="preserve">MABTHERA  500 MG ROCHE </t>
  </si>
  <si>
    <t xml:space="preserve">CERT 46821- RITUXIMAB 500 MG (10 MG/ML) SOLUCION INYECTABLE- PRESENTACION 
: ENVASE CERRADO X 1 FCO AMP </t>
  </si>
  <si>
    <t xml:space="preserve">ROCHE </t>
  </si>
  <si>
    <t>CERT 46821 MABTHERA ROCHE 500 MG / 50 ML FCO 
AMP</t>
  </si>
  <si>
    <t>Renglón: 68, Código: 031080012.2, Descripción: RITUXIMAB 100 MG/100 ML  Presentación:  AMPOLLA  Solicitado:  UNIDAD</t>
  </si>
  <si>
    <t xml:space="preserve">RITUXIMAB 100 MG (10 MG/ML) JERINGA X 2 NO FRACCIONABLE 
 MARCA: NOVEX  LABORATORIO: ELEA  CERT. ANMAT: 57279 
 </t>
  </si>
  <si>
    <t>NOVEX** 100mg vial.x</t>
  </si>
  <si>
    <t xml:space="preserve">NOVEX** 100mg vial.x2  rituximab  LAB. ELEA SACIFYA  
Certf Anmat N° 57279    </t>
  </si>
  <si>
    <t xml:space="preserve">NOVEX 100 100 mg vial x 2 57279   
</t>
  </si>
  <si>
    <t xml:space="preserve">RIXATHON 100 BIOSIDUS </t>
  </si>
  <si>
    <t xml:space="preserve">CERT 59077-RITUXIMAB 100 MG (10 MG/ML) SOLUCION INYECTABLE- PRESENTACION: ENVASE 
CERRADO POR 2 FCO AMP- EL VALOR COTIZADO CORRESPONDE A 
1 FCO AMP, TAL COMO SE SOLICITA </t>
  </si>
  <si>
    <t>RITUXIMAB 100 MG/10 ML F/A RIXATHON BIOSIDUS /TRAZ C/FRIO  
59077</t>
  </si>
  <si>
    <t>RITUXIMAB 100 MG /10 ML X 2 F/A VIALES NOVEX 
100 ELEA - TRAZ C/FRIO      
57279</t>
  </si>
  <si>
    <t>CERT 57279 NOVEX 100 MG / 10 ML SOL INY 
CONCENTRADA P/DIL IV FCO AMP</t>
  </si>
  <si>
    <t>NOVEX 100 MG ELEA</t>
  </si>
  <si>
    <t>CERT 57279- RITUXIMAB 100 MG (10 MG/ML) SOLUCION INYECTABLE- PRESENTACION: 
ENVASE CERRADO POR 2 FCO AMP- EL VALOR COTIZADO CORRESPONDE 
A 1 FCO AMP, TAL COMO ESTA SOLICITADO</t>
  </si>
  <si>
    <t>NOVEX 100</t>
  </si>
  <si>
    <t xml:space="preserve">NOVEX 100 100 mg vial  - Lab, Elea - 
Certificado N° 57279  </t>
  </si>
  <si>
    <t xml:space="preserve">TRUXIMA 100 RAFFO </t>
  </si>
  <si>
    <t xml:space="preserve">CERT 59497- RITUXIMAB 100 MG (10 MG/ML) SOLUCION INYECTABLE- PRESENTACION:ENVASE 
CERRADO POR 2 FCO AMP - EL VALOR COTIZADO CORRESPONDE 
A 1 FCO AMP , TAL COMO SE SOLICITA - 
</t>
  </si>
  <si>
    <t xml:space="preserve">TRUXIMA 100 MG FCO AMP X 10 ML - RAFFO 
</t>
  </si>
  <si>
    <t xml:space="preserve">CERT 59497  (PRESENTACIÓN CAJA X 2 VIALES)   
</t>
  </si>
  <si>
    <t xml:space="preserve">RAFFO </t>
  </si>
  <si>
    <t xml:space="preserve">CERT 59497 TRUXIMA CONCENTRADO P/SOL P/PERF FCO AMP X 10 
ML </t>
  </si>
  <si>
    <t>MABTHERA 100 ROCHE</t>
  </si>
  <si>
    <t xml:space="preserve">CERT 46821-RITUXIMAB 100 MG (10 MG/ML) SOLUCION INYECTABLE- PRESENTACION: ENVASE 
ERRADO X 2 FCO AMP- EL VALOR COTIZADO CORRESPONDE A 
1 FCO AMP, TAL COMO SE SOLICITA </t>
  </si>
  <si>
    <t>CERT 46821 MABTHERA ROCHE 100 MG / 10 ML FCO 
AMP</t>
  </si>
  <si>
    <t>Renglón: 69, Código: 031060023.1, Descripción: SULTIAME 50 MG  Presentación:  COMPRIMIDO  Solicitado:  UNIDAD</t>
  </si>
  <si>
    <t>https://ar.kairosweb.com/precio/producto-ospolot-15739/</t>
  </si>
  <si>
    <t>OSPOLOT</t>
  </si>
  <si>
    <t xml:space="preserve">50 MG COMPRIMIDOS X 50  CERTIFICADO ANMAT N° 51631 
</t>
  </si>
  <si>
    <t>TUTEUR - OSPOLOT</t>
  </si>
  <si>
    <t xml:space="preserve">CERT ANMAT 51631  </t>
  </si>
  <si>
    <t>SULTIAMO 50 MG COMP OSPOLOT TUTEUR /TRAZ 51.631</t>
  </si>
  <si>
    <t xml:space="preserve">TUTEUR </t>
  </si>
  <si>
    <t>CERT 51631 OSPOLOT 50 MG COMPRIMIDO RECUBIERTO</t>
  </si>
  <si>
    <t>Renglón: 70, Código: 031060023.2, Descripción: SULTIAME 200 MG  Presentación:  COMPRIMIDO  Solicitado:  UNIDAD</t>
  </si>
  <si>
    <t>SULTIAMO 200 MG COMP OSPOLOT TUTEUR /TRAZ 51.631</t>
  </si>
  <si>
    <t xml:space="preserve">CERT 51631 OSPOLOT 200 MG COMPRIMIDO RECUBIERTO </t>
  </si>
  <si>
    <t>Renglón: 71, Código: 031201005.1, Descripción: TERLIPRESINA.ACETATO X 1MG  Presentación:  FCO - AMPOLLA  Solicitado:  UNIDAD</t>
  </si>
  <si>
    <t>https://ar.kairosweb.com/precio/producto-glypressin-19034/</t>
  </si>
  <si>
    <t>GLYPRESSIN</t>
  </si>
  <si>
    <t xml:space="preserve">GLYPRESSIN 1 mg f.a.x 5+a.diluy. - Lab, Ferring - Certificado 
N° 45229  </t>
  </si>
  <si>
    <t>GLYPRESSIN FERRING</t>
  </si>
  <si>
    <t xml:space="preserve">CERT 45229- TERLIPRESINA 1 MG POLVO PARA SOLUCION INYECTABLE- PRESENTACION 
:ENVASE CERRADO X 5 FCO AMP - </t>
  </si>
  <si>
    <t>glypresin</t>
  </si>
  <si>
    <t xml:space="preserve">Nº de Certificado: 45229  Laboratorio: LABORATORIOS FERRING SOCIEDAD ANONIMA 
 Nombre Comercial: GLYPRESSIN Envases Secundarios:  Isologos:  Nombre 
Genérico: TERLIPRESINA ACETATO  Forma Farmacéutica: POLVO LIOFILIZADO PARA INYECTABLE 
</t>
  </si>
  <si>
    <t>FERRING</t>
  </si>
  <si>
    <t>CERT 45229 GLYPRESSIN PVO LIOF P/INY FCO AMP X 1 
MG</t>
  </si>
  <si>
    <t xml:space="preserve">TERLIPRESINA 1 MG AMP GLYPRESSIN FERRING / TRAZ (UXC-24) 45.229 
</t>
  </si>
  <si>
    <t>Renglón: 72, Código: 031079002.1, Descripción: TIGECICLINA X 50MG  Presentación:  FCO AMPOLLA  Solicitado:  UNIDAD</t>
  </si>
  <si>
    <t>https://ar.kairosweb.com/precio/producto-tigeciclina-richet-24176/</t>
  </si>
  <si>
    <t>RICHET- TIGECICLINA RICHET</t>
  </si>
  <si>
    <t xml:space="preserve">CERT ANMAT 55749  </t>
  </si>
  <si>
    <t>CERT:  55749</t>
  </si>
  <si>
    <t>CERT 55.749</t>
  </si>
  <si>
    <t>CERT 55749 TIGECICLINA RICHET PVO LIOF P/INY FCO AMP X 
50 MG</t>
  </si>
  <si>
    <t>TIGECICLINA RICHET</t>
  </si>
  <si>
    <t>TIGECICLINA 50 MG FRASCO AMPOLLA X 10  LABORATORIO: RICHET 
 CERT. ANMAT: 55759</t>
  </si>
  <si>
    <t xml:space="preserve">TIGECICLINA X 50MG  FCO AMPOLLA  UNIDAD. MARCA RICHET. 
CERT 55749    </t>
  </si>
  <si>
    <t>TIGECICLINA 50 MG F/A RICHET - TRAZ 55.749</t>
  </si>
  <si>
    <t>TIGECICLINA 50 MG F.A. RICHET C: 55749 [10]</t>
  </si>
  <si>
    <t>CERT 52757 "TYGACIL PVO LIOF P/INY FCO AMP X 50 
MG  "</t>
  </si>
  <si>
    <t xml:space="preserve">TYGACIL- PFIZER </t>
  </si>
  <si>
    <t xml:space="preserve">CERT 52757- TIGECICLINA 50 MG POLVO PARA SOLUCIÓN INYECTABLE- PRESENTACION 
CAJA CERRADA X 10 FCO AMP </t>
  </si>
  <si>
    <t>TYGACIL</t>
  </si>
  <si>
    <t xml:space="preserve">TYGACIL 50 mg iny.f.a.  - Lab, Pfizer - Certificado 
N° 52757  </t>
  </si>
  <si>
    <t>Renglón: 73, Código: 031080039.1, Descripción: TIMOGLOBULINA 25MG  Presentación:  FCO AMP  Solicitado:  UNIDAD</t>
  </si>
  <si>
    <t>https://ar.kairosweb.com/precio/producto-timoglobulina-17339/</t>
  </si>
  <si>
    <t xml:space="preserve">TIMOGLOBULINA SANOFI </t>
  </si>
  <si>
    <t xml:space="preserve">CERT 51927-  TIMOGLOBULINA 25MG (GLOBULINA DE CONEJO ANTILINFOCITOS T 
HUMANOS) POLVO PARA SOLUCIÓN INYECTABLE- PRESENTACION : CAJA CERRADA X1 
FCO AMP </t>
  </si>
  <si>
    <t>TIMOGLOBULINA</t>
  </si>
  <si>
    <t xml:space="preserve">TIMOGLOBULINA 25mg liof.f.a.+solv.x5ml - Lab, Sanofi-Aventis  - Certificado N° 
51927  </t>
  </si>
  <si>
    <t xml:space="preserve">TIMOGLOBULINA 25mg liof.f.a.+solv.x5ml 51927  </t>
  </si>
  <si>
    <t xml:space="preserve">TIMOGLOBULINA 25MG F.A X1  MARCA: TIMOGLOBULINA 25 MG  
LABORATORIO: SANOFI  CERT. ANMAT: 51927  </t>
  </si>
  <si>
    <t>TIMOGLOBULINA 25mg liof.f.a</t>
  </si>
  <si>
    <t xml:space="preserve">TIMOGLOBULINA 25mg liof.f.a  suero antitimocitario  SANOFI ARG SA 
 Certf Anmat N° 51927  </t>
  </si>
  <si>
    <t>timoglobulina</t>
  </si>
  <si>
    <t>Nº de Certificado: 51927  Laboratorio: SANOFI-AVENTIS ARGENTINA SOCIEDAD ANONIMA 
 Nombre Comercial: TIMOGLOBULINA 25 MG Envases Secundarios:  Isologos: 
 Nombre Genérico: INMUNOGLOBULINA ANTI-LINFOCITARIA (HUMANA DE SUERO DE CONEJO) 
 Forma Farmacéutica: POLVO LIOFILIZADO PARA INYECTABLE</t>
  </si>
  <si>
    <t>INMUNOGLOBULINA DE CONEJO ANTITIM. HUM. 25 MG X 1 F/A 
TIMOGLOBULINA SANOFI /TRAZ C/FRIO 51927</t>
  </si>
  <si>
    <t>TIMOGLOBULINA 25mg liof.f.a.+solv.x5ml , CERT ANMAT: 51927</t>
  </si>
  <si>
    <t xml:space="preserve">SANOFI-AVENTIS </t>
  </si>
  <si>
    <t xml:space="preserve">CERT 51927 TIMOGLOBULINA 25 MG PVO LIOF P/INY FCO AMP 
</t>
  </si>
  <si>
    <t>Renglón: 74, Código: 031072003.4, Descripción: TOBRAMICINA 300 MG/5ML P/NEBULIZAR(C/NEBULIZADOR Y PIPETA)  Presentación:  FCO.AMPOLLA  Solicitado:  UNIDAD</t>
  </si>
  <si>
    <t>https://ar.kairosweb.com/precio/producto-tobramitex-22334/</t>
  </si>
  <si>
    <t xml:space="preserve">EVEREX </t>
  </si>
  <si>
    <t>CERT 55358 TOBRAMITEX 300 MG / 5 ML SOL P/INH 
AMPOLLA</t>
  </si>
  <si>
    <t>TOBRAMITEX 300 MG AMP X 5 ML - EVEREX</t>
  </si>
  <si>
    <t xml:space="preserve">CERT 55358  (PRESENTACIÓN CAJA X 56 AMPOLLAS) EVEREX  
  </t>
  </si>
  <si>
    <t>Everex - Tobramitex 300 mg</t>
  </si>
  <si>
    <t>Tromabicina, solución para inhalar. Presentación 56 ampollas x 5ml unidosis 
 Certificado 55358</t>
  </si>
  <si>
    <t>CERT 55036 "ALVEOTEROL SOL P/INH AMP X 300 MG / 
5 ML "</t>
  </si>
  <si>
    <t>ALVEOTEROL 300 MG AMP X 5 ML  - FINADIET 
S.A.</t>
  </si>
  <si>
    <t xml:space="preserve">CERT 55036 (PRESENTACIÓN CAJA X 56 AMPOLLAS) (SE ADJUNTA CARTA 
DE PROVISION  PDF)   </t>
  </si>
  <si>
    <t>TUBERBUT 300 LKM</t>
  </si>
  <si>
    <t xml:space="preserve">CERT 50540-TOBRAMICINA 300 MG SOLUCIÓN PARA INHALAR- PRESENTACION CAJA CERRADA 
X 56 AMP - SE NADJUNTA NOTA POR ENTREGA DE 
NEBULIZADO Y PIPETAS </t>
  </si>
  <si>
    <t>TUBERBUT 300 MG AMP X 5 ML - LABORATORIO LKM 
S.A.</t>
  </si>
  <si>
    <t xml:space="preserve">CERT 50540  (PRESENTACIÓN CAJA X 56 AMPOLLAS) ( NO 
INCLUYE LA PROVISIÓN DEL NEBULIZADOR)   </t>
  </si>
  <si>
    <t>TUBERBUT LKM</t>
  </si>
  <si>
    <t xml:space="preserve">TOBRAMICINA 300 MG/5ML P/NEBULIZAR(C/NEBULIZADOR Y PIPETA)  FCO.AMPOLLA  UNIDAD. 
MARCA LKM. CERT 50540    </t>
  </si>
  <si>
    <t>TUBERBUT</t>
  </si>
  <si>
    <t xml:space="preserve">TUBERBUT 300 mg/5 ml amp. - Lab, LKM Onco/Especi - 
Certificado N° 50540  </t>
  </si>
  <si>
    <t>TOBRAMICINA 300 MG / 5 ML AMP TUBERBUT LKM /TRAZ 
C/FRIO 50540</t>
  </si>
  <si>
    <t xml:space="preserve">ALVEOTEROL 300 MG - FINADIET </t>
  </si>
  <si>
    <t xml:space="preserve">CERT 55036- TOBRAMICINA 300 MG SOLUCIÓN PARA INHALAR- PRESENTACION CAJA 
CERRADA X 56 AMP - SE ADJUNTA NOTA POR ENTREGA 
DE NEBULIZADOR Y PIPETAS </t>
  </si>
  <si>
    <t>FINADIET- ALVEOTEROL</t>
  </si>
  <si>
    <t xml:space="preserve">CERT ANMAT 55036  </t>
  </si>
  <si>
    <t xml:space="preserve">TOBRADOSA - LKM </t>
  </si>
  <si>
    <t xml:space="preserve">CERT 51910-TOBRAMICINA 300 MG SOLUCIÓN PARA INHALAR- PRESENTACION: CAJA CERRADAX56 
AMP - SE ADJUNTA NOTA POR ENTREGA DE NEBULIZADORES Y 
PIPETAS </t>
  </si>
  <si>
    <t xml:space="preserve">CERT 51910 TOBRADOSA HALER 300 MG / 5 ML SOL 
P/INH FCO AMP </t>
  </si>
  <si>
    <t xml:space="preserve">PRESENTACION CAJA POR 56 COMPRIMIDOS  </t>
  </si>
  <si>
    <t>Renglón: 75, Código: 031072003.5, Descripción: TOBRAMICINA 28 MG POLVO P/INHALACION  Presentación:  CAPSULA  Solicitado:  UNIDAD</t>
  </si>
  <si>
    <t>https://ar.kairosweb.com/precio/producto-tobradosa-haler-18113/</t>
  </si>
  <si>
    <t>TOBRADOSA HALER 28 MG CAPS- GRUPO BIOTOSCANA</t>
  </si>
  <si>
    <t xml:space="preserve">CERT 51910- PRESENTACION CAJA CERRADA X 224 CAPS - TOBRAMICINA 
28 MG POR CADA DISPARO DE POLVO PARA INHALACION-  
</t>
  </si>
  <si>
    <t xml:space="preserve">CERT 51910 TOBRADOSA HALER 28 MG CAPS CON PVO P/INHALAR 
</t>
  </si>
  <si>
    <t>TOBRADOSA HALER</t>
  </si>
  <si>
    <t xml:space="preserve">TOBRADOSA HALER caps.duras  - Lab, LKM Onco/Especi - Certificado 
N° 51910  </t>
  </si>
  <si>
    <t xml:space="preserve">PRESENTACION CAJA POR 224 COMPRIMIDOS  </t>
  </si>
  <si>
    <t>Renglón: 76, Código: 031080018.1, Descripción: TOCILIZUMAB 400 MG/20 ML  Presentación:  FRASCO AMP.  Solicitado:  UNIDAD</t>
  </si>
  <si>
    <t>https://ar.kairosweb.com/precio/producto-actemra-21016/</t>
  </si>
  <si>
    <t>ACTEMRA</t>
  </si>
  <si>
    <t xml:space="preserve">ACTEMRA 400mg/20ml f.a. - Lab, Roche - Certificado N° 55239 
 </t>
  </si>
  <si>
    <t xml:space="preserve">ACTEMRA 400 MG ROCHE </t>
  </si>
  <si>
    <t xml:space="preserve">CERT 55239- TOCILIZUMAB 400 MG (20 MG/ML) SOLUCION INYECTABLE- PRESENTACION: 
ENVASE CERRADO POR 1 FCO AMP </t>
  </si>
  <si>
    <t xml:space="preserve">ACTEMRA </t>
  </si>
  <si>
    <t>400 MG / 20 ML F.A. x 1  CERTIFICADO 
ANMAT 55239</t>
  </si>
  <si>
    <t xml:space="preserve">CERT 55239 ACTEMRA 400 MG / 20 ML FCO AMP 
</t>
  </si>
  <si>
    <t>TOCILIZUMAB 400 MG X 20 ML F/A ACTEMRA ROCHE /TRAZ 
C/FRIO 55239</t>
  </si>
  <si>
    <t>Renglón: 77, Código: 031080018.2, Descripción: TOCILIZUMAB  80 MG/4 ML  Presentación:  FRASCO AMP.  Solicitado:  UNIDAD</t>
  </si>
  <si>
    <t xml:space="preserve">ACTEMRA 80mg/4ml f.a. - Lab, Roche - Certificado N° 55239 
 </t>
  </si>
  <si>
    <t>ACTEMRA 80 MG ROCHE</t>
  </si>
  <si>
    <t>CERT 55239-TOCILIZUMAB 80 MG (20 MG/ML) SOLUCION INYECTABLE- PRESENTACION_ CAJA 
CERRADAX 1 FCO AMP</t>
  </si>
  <si>
    <t xml:space="preserve">80 MG/4 ML f.a. x 1  CERTIFICADO ANMAT 55239 
</t>
  </si>
  <si>
    <t xml:space="preserve">CERT 55239 ACTEMRA 80 MG / 4 ML FCO AMP 
</t>
  </si>
  <si>
    <t>TOCILIZUMAB 80 MG X 4 ML F/A ACTEMRA ROCHE /TRAZ 
C/FRIO 55239</t>
  </si>
  <si>
    <t>Renglón: 78, Código: 031080018.3, Descripción: TOCILIZUMAB 200 MG/10 ML  Presentación:  AMPOLLA  Solicitado:  UNIDAD</t>
  </si>
  <si>
    <t xml:space="preserve">ACTEMRA 200mg/10ml f.a. - Lab, Roche - Certificado N° 55239 
 </t>
  </si>
  <si>
    <t>ACTEMRA 200 ROCHE</t>
  </si>
  <si>
    <t xml:space="preserve">CERT 55239-TOCILIZUMAB 200 MG (20 MG/ML) SOLUCION INYECTABLE- PRESENTACION  
CAJA CERRADA X 1 FCO AMP </t>
  </si>
  <si>
    <t xml:space="preserve">CERT 55239 ACTEMRA 200 MG / 10 ML FCO AMP 
</t>
  </si>
  <si>
    <t>200MG/10ML F.A.X 1  CERTIFICADO ANMAT N°55239</t>
  </si>
  <si>
    <t>TOCILIZUMAB 200 MG X 10 ML F/A ACTEMRA ROCHE /TRAZ 
C/FRIO 55239</t>
  </si>
  <si>
    <t>Renglón: 79, Código: 031080018.4, Descripción: TOCILIZUMAB 162 MG/0.9 ML APROX. Presentación:  JERINGA PRE C</t>
  </si>
  <si>
    <t>https://ar.kairosweb.com/precio/producto-actemra-sc-25507/</t>
  </si>
  <si>
    <t>ACTEMRA SC</t>
  </si>
  <si>
    <t xml:space="preserve">ACTEMRA SC 162mg/0.9ml jga.prell. - Lab, Roche - Certificado N° 
55239  </t>
  </si>
  <si>
    <t>ACTEMRA S.C. 162 MG  ROCHE</t>
  </si>
  <si>
    <t xml:space="preserve">CERT 55239-TOCILIZUMAB 162 MG (180 MG/ML) SOLUCION INYECTABLE - JERINGA 
PRELLNA X 1- PRESENTACION CAJA CERRADA POR 4 JERINGAS PRELLENAS 
-EL VALOR COTIZADO CORRESPONDE A 1 JER PRELLENA </t>
  </si>
  <si>
    <t>CERT 55239 ACTEMRA S.C. 162 MG / 0.9 ML JER 
PRELL</t>
  </si>
  <si>
    <t>ROCHE- ACTEMRA S.C.</t>
  </si>
  <si>
    <t xml:space="preserve">CERT ANMAT 55239  </t>
  </si>
  <si>
    <t>TOCILIZUMAB 162 MG/0.9 ML  JGA PRELL ACTEMRA SC ROCHE 
/TRAZ C/FRIO 55239</t>
  </si>
  <si>
    <t>162MG/0,9ML JGA.PRELL.X4  CERTIFICADO ANMAT N°55239</t>
  </si>
  <si>
    <t>Renglón: 80, Código: 031150012.1, Descripción: ONABOTULINUMTOXIN A (TOX.BOTULINICA T/A X 900 KDA)  Presentación:  VIALX100U  Solicitado:  UNIDAD</t>
  </si>
  <si>
    <t>https://ar.kairosweb.com/precio/producto-botox-6784/</t>
  </si>
  <si>
    <t xml:space="preserve">ELEA </t>
  </si>
  <si>
    <t xml:space="preserve">CERT 53566 XEOMIN PVO P/INY FCO AMP X 100 UI 
</t>
  </si>
  <si>
    <t>MERZ (INCOBOTULINUMTOXINA)- XEOMIN</t>
  </si>
  <si>
    <t xml:space="preserve">CERT ANMAT 53566  </t>
  </si>
  <si>
    <t>BOTOX 100 UI - ABBVIE</t>
  </si>
  <si>
    <t xml:space="preserve">CERT 40974-  ONABOTULINUMTOXINA A 100 UI VIAL X 1 
</t>
  </si>
  <si>
    <t xml:space="preserve">ABBVIE </t>
  </si>
  <si>
    <t xml:space="preserve">CERT 40974 BOTOX PREP ESTERIL SECADA AL VACIO FCO AMP 
X 100 U </t>
  </si>
  <si>
    <t xml:space="preserve">BOTOX 100 U vial x 1 40974  </t>
  </si>
  <si>
    <t xml:space="preserve">ABBVIE - BOTOX </t>
  </si>
  <si>
    <t>ONABOTULINUMTOXINA A - TOXINA BOTULINICA 1 frasco ampolla x  
100 U del principio activo  Certificado 40974</t>
  </si>
  <si>
    <t>BOTOX</t>
  </si>
  <si>
    <t xml:space="preserve">BOTOX 100 U vial  - Lab, Abbvie Allergan - 
Certificado N° 40974  </t>
  </si>
  <si>
    <t>TOXINA BOTULINICA 100 UI VIAL BOTOX C: 40974 [1]</t>
  </si>
  <si>
    <t>ALLERGAN</t>
  </si>
  <si>
    <t xml:space="preserve">ONABOTULINUMTOXINA X 100 UI BOTOX VIAL ALLERGAN -TRAZ C/FRIO 40974 
</t>
  </si>
  <si>
    <t>ABBVIE ALLERGAN</t>
  </si>
  <si>
    <t xml:space="preserve">BOTOX 100 U vial x 1 , CERT ANMAT: 40974 
</t>
  </si>
  <si>
    <t>Renglón: 81, Código: 031070026.1, Descripción: VALGACICLOVIR 450 MG  Presentación:  COMPRIMIDO</t>
  </si>
  <si>
    <t>https://ar.kairosweb.com/precio/producto-valgard-29363/</t>
  </si>
  <si>
    <t xml:space="preserve">VALGARD TEVA 450 MG </t>
  </si>
  <si>
    <t xml:space="preserve">CERT 59405- VALGANCICLOVIR 450 MG ADMINISTRACIÓN ORAL- PRESENTACION CAJA X 
60 COMP </t>
  </si>
  <si>
    <t>CERT 59405 VALGARD 450 MG COMPRIMIDO RECUBIERTO</t>
  </si>
  <si>
    <t xml:space="preserve">VALGANCICLOVIR SANDOZ 450 MG </t>
  </si>
  <si>
    <t xml:space="preserve">CERT 59015- VALGANCICLOVIR 450 MG ADMINISTRACIÓN ORAL- PRESENTACION CAJA CERRADAX 
60 COMP </t>
  </si>
  <si>
    <t>IVAX- VALGARD</t>
  </si>
  <si>
    <t xml:space="preserve">CERT ANMAT 59405  </t>
  </si>
  <si>
    <t>VALGARD</t>
  </si>
  <si>
    <t>VALGANCICLOVIR 450 MG   LABORATORIO: TEVA  CERT. ANMAT: 
59405</t>
  </si>
  <si>
    <t>Teva Argentina</t>
  </si>
  <si>
    <t>VALGARD 450 mg comp.rec.x 60 , CERT ANMAT: 59405</t>
  </si>
  <si>
    <t xml:space="preserve">VALGARD 450 mg comp.rec. - Lab, Teva Argentina - Certificado 
N° 59405  </t>
  </si>
  <si>
    <t>BIOPAS</t>
  </si>
  <si>
    <t xml:space="preserve">VALGANCICLOVIR 450 MG ADMINISTRACIÓN ORAL  PRESENTACION CAJA POR 60 
COMPRIMIDOS   VALIXA </t>
  </si>
  <si>
    <t>IVAX</t>
  </si>
  <si>
    <t xml:space="preserve">VALGANCICLOVIR 450 MG COMP VALGARD IVAX /TRAZ  59405  
</t>
  </si>
  <si>
    <t>BIOSIDUS-SANDOZ- VALGANCICLOVIR SANDOZ</t>
  </si>
  <si>
    <t xml:space="preserve">CERT ANMAT 59015  </t>
  </si>
  <si>
    <t>VALIXA BIOPAS</t>
  </si>
  <si>
    <t xml:space="preserve">VALGACICLOVIR 450 MG : COMPRIMIDO. MARCA VALIXA BIOPAS. CERT 50430 
   </t>
  </si>
  <si>
    <t>VALGANCICLOVIR 450 MG COMP REC SANDOZ C 59015 [60]</t>
  </si>
  <si>
    <t>Renglón: 82, Código: 031078014.1, Descripción: VORICONAZOL X 200MG  Presentación:  COMPRIMIDO  Solicitado:  UNIDAD</t>
  </si>
  <si>
    <t>https://ar.kairosweb.com/precio/producto-kefidim-28827/</t>
  </si>
  <si>
    <t>VORICONAZOL 200 MG. COMP KEFIDIM TEVA C 59218 [10]</t>
  </si>
  <si>
    <t>RICHET- VORICONAZOL RICHET</t>
  </si>
  <si>
    <t xml:space="preserve">CERT ANMAT 53647  </t>
  </si>
  <si>
    <t>VORICONAZOL RICHET</t>
  </si>
  <si>
    <t>VORICONAZOL 200 MG X 1 COMPRIMIDO  LABORATORIO: RICHET  
CERT. ANMAT: 53647</t>
  </si>
  <si>
    <t>CERT 53647 VORICONAZOL RICHET 200 MG COMPRIMIDO RECUBIERTO</t>
  </si>
  <si>
    <t xml:space="preserve">VORICONAZOL 200 MG  COMP RICHET /TRAZ  51.137  
</t>
  </si>
  <si>
    <t xml:space="preserve">KEFIDIM 200  TEVA </t>
  </si>
  <si>
    <t xml:space="preserve">CERT 59218-  VORICONAZOL 200 MG ADMINISTRACIÓN ORAL- PRSENTACION CAJA 
X 10 COMP </t>
  </si>
  <si>
    <t>CERT: 53647</t>
  </si>
  <si>
    <t>CERT 59218 KEFIDIM 200 MG COMPRIMIDO RECUBIERTO</t>
  </si>
  <si>
    <t>IVAX- KEFIDIM</t>
  </si>
  <si>
    <t xml:space="preserve">CERT ANMAT 59218  </t>
  </si>
  <si>
    <t xml:space="preserve">VORICNAZOL SANDOZ 200 MG </t>
  </si>
  <si>
    <t xml:space="preserve">CERT 57927-  VORICONAZOL 200 MG ADMINISTRACIÓN ORAL- PRESENTACION CAJA 
X 10 COMP </t>
  </si>
  <si>
    <t>CERT 51137 VFEND 200 MG COMPRIMIDO RECUBIERTO</t>
  </si>
  <si>
    <t>V FEND</t>
  </si>
  <si>
    <t xml:space="preserve">V FEND 200 mg comp.rec. - Lab, Pfizer - Certificado 
N° 51137  </t>
  </si>
  <si>
    <t xml:space="preserve">VFEND - PFIZER </t>
  </si>
  <si>
    <t xml:space="preserve">CERT 51137- VORICONAZOL 200 MG ADMINISTRACIÓN ORAL-PRESENTACION: CAJA CERRADAX 10 
COMP </t>
  </si>
  <si>
    <t>Renglón: 83, Código: 031078014.2, Descripción: VORICONAZOL 200 mg  LIOFILIZADO  Presentación:  FCO AMPOLLA  Solicitado:  FCO</t>
  </si>
  <si>
    <t>https://ar.kairosweb.com/precio/producto-voriconazol-pharmavial-29215/</t>
  </si>
  <si>
    <t>CERT 53647 VORICONAZOL RICHET PVO LIOF P/INY FCO AMP X 
200 MG $ 21.669,51 $ 2.383.646,10</t>
  </si>
  <si>
    <t>VORICONAZOL 200 MG  F.A X 10  LABORATORIO: RICHET 
 CERT. ANMAT: 53647</t>
  </si>
  <si>
    <t xml:space="preserve">VORICONAZOL 200 MG AMP RICHET /TRAZ 53647  </t>
  </si>
  <si>
    <t>VORICONAZOL 200 MG. F.A. V VORICONAZOL RICHET C.53647 [1]</t>
  </si>
  <si>
    <t>CERT 51137 VFEND PVO LIOF P/INY FCO AMP X 200 
MG</t>
  </si>
  <si>
    <t xml:space="preserve">V FEND 200 mg IV liof.f.a.  - Lab, Pfizer 
- Certificado N° 51137    </t>
  </si>
  <si>
    <t>VFEND 200MG PFIZER</t>
  </si>
  <si>
    <t xml:space="preserve">CERT 51137-VORICONAZOL 200 MG POLVO PARA SOLUCIÓN INYECTABLE- PRESENTACION : 
ENVASE CERRADO POR 1 VIAL </t>
  </si>
  <si>
    <t>III</t>
  </si>
  <si>
    <t>Renglón: 84, Código: 031080001.1, Descripción: AZATIOPRINA  Presentación:  X 50 MG  Solicitado:  COMPRIMIDO</t>
  </si>
  <si>
    <t>https://ar.kairosweb.com/precio/producto-azatioprina-rontag-14755/</t>
  </si>
  <si>
    <t>AZATIOPRINA RONTAG 50 MG COMP - RONTAG</t>
  </si>
  <si>
    <t xml:space="preserve">CERT 44741  (PRESENTACIÓN CAJA X 100 COMP)   
</t>
  </si>
  <si>
    <t>AZATIOPRINA RONTAG</t>
  </si>
  <si>
    <t>AZATIOPRINA 50 MG X 100 COMPRIMIDOS  LABORATORIO: RONTAG  
CERT. ANMAT: 44741</t>
  </si>
  <si>
    <t>RONTAG- AZATIOPRINA RONTAG</t>
  </si>
  <si>
    <t xml:space="preserve">CERT ANMAT 44741  </t>
  </si>
  <si>
    <t>CERT 44741 AZATIOPRINA RONTAG 50 MG COMPRIMIDO</t>
  </si>
  <si>
    <t>IMURAN ASPEN</t>
  </si>
  <si>
    <t xml:space="preserve">AZATIOPRINA  X 50 MG  COMPRIMIDO. MARCA ASPEN. CERT 
32968    </t>
  </si>
  <si>
    <t>ASPEN</t>
  </si>
  <si>
    <t>CERT 32968 IMURAN 50 MG COMPRIMIDO</t>
  </si>
  <si>
    <t>RONTAG</t>
  </si>
  <si>
    <t xml:space="preserve">AZATIOPRINA 50 MG COMP IMURAN ASPEN ARGENTINA T/A 32968  
</t>
  </si>
  <si>
    <t xml:space="preserve">AZATIOPRINA RAFFO </t>
  </si>
  <si>
    <t xml:space="preserve">CERT 40495- AZATIOPRINA 50 MG ADMINISTRACIÓN ORAL- PRESENTACION CAJA X 
100 COMP </t>
  </si>
  <si>
    <t>AZATIOPRINA RAFFO</t>
  </si>
  <si>
    <t xml:space="preserve">AZATIOPRINA RAFFO 50 mg comp.  - Lab, Raffo - 
Certificado N° 40495  </t>
  </si>
  <si>
    <t>AZATIOPRINA RAFFO 50 MG COMP - ASOFARMA</t>
  </si>
  <si>
    <t xml:space="preserve">CERT 40495 (PRESENTACIÓN CAJA X 100 COMP)    
</t>
  </si>
  <si>
    <t>CERT 40495 AZATIOPRINA RAFFO 50 MG COMPRIMIDO</t>
  </si>
  <si>
    <t>CERT: 44741</t>
  </si>
  <si>
    <t>Renglón: 85, Código: 031080002.4, Descripción: CICLOSPORINA 50MG  Presentación:  CAPSULA  Solicitado:  UNIDAD</t>
  </si>
  <si>
    <t>https://ar.kairosweb.com/precio/producto-sandimmun-neoral-6006/</t>
  </si>
  <si>
    <t>SANDIMMUN NEORAL</t>
  </si>
  <si>
    <t xml:space="preserve">SANDIMMUN NEORAL 50 mg caps.  - Lab, Novartis - 
Certificado N° 38362  </t>
  </si>
  <si>
    <t>CERT 38362 SANDIMMUN NEORAL 50 MG CAPSULA BLANDA</t>
  </si>
  <si>
    <t xml:space="preserve">SANDIMMUN NEORAL 50 MG   NOVARTIS </t>
  </si>
  <si>
    <t xml:space="preserve">CERT 39362- CICLOSPORINA 50 MG ADMINISTRACIÓN ORAL-PRESENTACION CAJA X 50 
COMP </t>
  </si>
  <si>
    <t>SANDIMMUN NEORAL** 50 mg caps.x</t>
  </si>
  <si>
    <t xml:space="preserve">SANDIMMUN NEORAL** 50 mg caps.x 50  ciclosporina  NOVARTIS 
ARGENTINA SA  Certf Anmat N° 38362  </t>
  </si>
  <si>
    <t>NOVARTIS- SANDIMMUN NEORAL</t>
  </si>
  <si>
    <t xml:space="preserve">CERT ANMAT 38362  </t>
  </si>
  <si>
    <t xml:space="preserve">CICLOSPORINA 50 MG CAPS SANDIMMUN NEORAL NOVARTIS - TRAZ 38.362 
 </t>
  </si>
  <si>
    <t>Renglón: 86, Código: 031080002.5, Descripción: CICLOSPORINA 100MG  Presentación:  CAPSULA  Solicitado:  UNIDAD</t>
  </si>
  <si>
    <t xml:space="preserve">SANDIMMUN NEORAL 100 mg caps. - Lab, Novartis - Certificado 
N° 38362  </t>
  </si>
  <si>
    <t>CERT 38362 SANDIMMUN NEORAL 100 MG CAPSULA BLANDA</t>
  </si>
  <si>
    <t xml:space="preserve">SANDIMMUN NEORAL 100 MG   NOVARTIS </t>
  </si>
  <si>
    <t xml:space="preserve">CERT 38362- CICLOSPORINA 100 MG ADMINISTRACIÓN ORAL- PRESENTACION CAJA CERRADA 
X 50 COMP </t>
  </si>
  <si>
    <t xml:space="preserve">CICLOSPORINA 100 MG CAPS SANDIMMUN NEORAL NOVARTIS /TRAZ 38.362  
</t>
  </si>
  <si>
    <t>Renglón: 87, Código: 031080004.2, Descripción: HIDROXICLOROQUINA  Presentación:  X 200 MG  Solicitado:  COMPRIMIDO</t>
  </si>
  <si>
    <t>https://ar.kairosweb.com/precio/producto-axokine-14873/</t>
  </si>
  <si>
    <t xml:space="preserve">HIDROXICLOROQUINA COMP 200 MG IVAX (H-30) (USO INSTIT) 42651  
</t>
  </si>
  <si>
    <t>HIDROXICLOROQUINA COMP 200 MG RONTAG (H-30) T/A    
  50903</t>
  </si>
  <si>
    <t xml:space="preserve">EVOQUIN 200 MG TEVA </t>
  </si>
  <si>
    <t xml:space="preserve">CERT 42651- HIDROXICLOROQUINA 200 MG ADMINISTRACIÓN ORAL- PRESENTACION CAJA X 
100 COMP </t>
  </si>
  <si>
    <t>HIDROXICLOROQUINA 200 MG COMP EVOQUIN (TEVA) C42651 [60]</t>
  </si>
  <si>
    <t>CERT 42651 "EVOQUIN 200 MG COMPRIMIDO RECUBIERTO"</t>
  </si>
  <si>
    <t>EVOQUIN</t>
  </si>
  <si>
    <t>HIDROXICLOROQUINA 200 MG X 60 COMPRIMIDOS NO FRACCIONABLES  LABORATORIO: 
TEVA  CEER. ANMAT: 52651</t>
  </si>
  <si>
    <t>AXOKINE 200 MG COMP REC - RONTAG</t>
  </si>
  <si>
    <t xml:space="preserve">CERT 50903 (PRESENTACIÓN CAJA X 60 COMP)    
</t>
  </si>
  <si>
    <t>IVAX - EVOQUIN</t>
  </si>
  <si>
    <t xml:space="preserve">CERT ANMAT 42651  </t>
  </si>
  <si>
    <t>RONTAG- AXOKINE</t>
  </si>
  <si>
    <t xml:space="preserve">CERT ANMAT 50903  </t>
  </si>
  <si>
    <t>CERT 50903 "AXOKINE 200 MG COMPRIMIDO RECUBIERTO"</t>
  </si>
  <si>
    <t xml:space="preserve">EVOQUIN 200 mg comp. - Lab, Teva Argentina - Certificado 
N° 42651  </t>
  </si>
  <si>
    <t>TRB</t>
  </si>
  <si>
    <t>CERT 23557 POLIRREUMIN 200 MG COMPRIMIDO RECUBIERTO</t>
  </si>
  <si>
    <t>Renglón: 88, Código: 031080008.2, Descripción: LEFLUNOMIDA  Presentación:  X 20 MG  Solicitado:  COMPRIMIDO</t>
  </si>
  <si>
    <t>https://ar.kairosweb.com/precio/producto-filartros-12111/</t>
  </si>
  <si>
    <t xml:space="preserve">FILARTROS 20 MG TEVA </t>
  </si>
  <si>
    <t>CERT 48895-LEFLUNOMIDA 20 MG ADMINISTRACIÓN ORAL- PRESENTACION CAJA CERRADA X 
30 COMP</t>
  </si>
  <si>
    <t>CERT 48895 FILARTROS 20 MG COMPRIMIDO RECUBIERTO</t>
  </si>
  <si>
    <t xml:space="preserve">INMUNOARTRO 20 MG BETA </t>
  </si>
  <si>
    <t xml:space="preserve">CERT 48494-LEFLUNOMIDA 20 MG ADMINISTRACIÓN ORAL- PRESENTACION CAJA CERRADA X 
30 COMP  </t>
  </si>
  <si>
    <t>LEFLUAR 20 MG COMP REC - RONTAG</t>
  </si>
  <si>
    <t xml:space="preserve">CERT 51422  (PRESENTACIÓN CAJA X 30 COMP)   
</t>
  </si>
  <si>
    <t>INMUNOARTRO</t>
  </si>
  <si>
    <t xml:space="preserve">INMUNOARTRO 20 mg comp.rec. - Lab, Beta - Certificado N° 
48494  </t>
  </si>
  <si>
    <t>IVAX- FILARTROS</t>
  </si>
  <si>
    <t xml:space="preserve">CERT ANMAT 48895  </t>
  </si>
  <si>
    <t>LEFLUNOMIDA 20 MG  X 30 COMPRIMIDOS NO FRACCIONABLES  
LABORATORIO: BETA  CERT. ANMAT: 48494</t>
  </si>
  <si>
    <t>IVAC</t>
  </si>
  <si>
    <t xml:space="preserve">LEFLUNOMIDA 20 MG COMP FILARTROS IVAX (USO INSTIT) 48.895  
</t>
  </si>
  <si>
    <t>BETA</t>
  </si>
  <si>
    <t>LEFLUNOMIDA 20 MG COMP INMUNOARTRO BETA T/A    
  48494</t>
  </si>
  <si>
    <t>CERT 51422 LEFLUAR 20 MG COMPRIMIDO RECUBIERTO</t>
  </si>
  <si>
    <t>LEFLUNOMIDA 20 MG COMP. FILARTROS (TEVA) C:48895 [30]</t>
  </si>
  <si>
    <t>CERT 57629 FLUXAP 20 MG COMPRIMIDO RECUBIERTO</t>
  </si>
  <si>
    <t>Renglón: 89, Código: 031081002.7, Descripción: METOTREXATO 7,5 MG  Presentación:  COMPRIMIDO  Solicitado:  UNIDAD</t>
  </si>
  <si>
    <t>https://ar.kairosweb.com/precio/producto-ervemin-1579/</t>
  </si>
  <si>
    <t xml:space="preserve">ERVEMIN 7.5  TEVA </t>
  </si>
  <si>
    <t xml:space="preserve">CERT 44361- METOTREXATO 7.5 MG COMP - ENVASE CERRADO X 
10 COMP </t>
  </si>
  <si>
    <t>IVAX- ERVEMIN</t>
  </si>
  <si>
    <t xml:space="preserve">CERT ANMAT 44361  </t>
  </si>
  <si>
    <t>CERT 44361 ERVEMIN 10 MG COMPRIMIDO</t>
  </si>
  <si>
    <t xml:space="preserve">METOTREXATO 10 MG COMP ERVEMIN IVAX (USO INSTIT) 44361  
</t>
  </si>
  <si>
    <t>METOTREXATO 7.5 MG COMP ERVEMIN (TEVA) CERT 44361 [10]</t>
  </si>
  <si>
    <t xml:space="preserve">TRB </t>
  </si>
  <si>
    <t>CERT 48412 "ARTRAIT 10 MG COMPRIMIDO"</t>
  </si>
  <si>
    <t>CERT: 48412</t>
  </si>
  <si>
    <t>Renglón: 90, Código: 031081002.7, Descripción: METOTREXATO 7,5 MG  Presentación:  COMPRIMIDO  Solicitado:  UNIDAD</t>
  </si>
  <si>
    <t xml:space="preserve">CERT 44361- METOTREXATO 7.5 MG COMP - PRESENTACION ENVASE CERRADO 
POR 10 COMP </t>
  </si>
  <si>
    <t>CERT44361 ERVEMIN 7,5 MG COMPRIMIDO</t>
  </si>
  <si>
    <t xml:space="preserve">ERVEMIN </t>
  </si>
  <si>
    <t xml:space="preserve">ERVEMIN 7.5 mg comp. - Lab, Teva Argentina - Certificado 
N° 44361  </t>
  </si>
  <si>
    <t xml:space="preserve">METOTREXATO 7.5 MG COMP  ERVEMIN IVAX (USO INSTIT)  
44361  </t>
  </si>
  <si>
    <t>CERT 48412 "ARTRAIT 7.5 MG COMPRIMIDO"</t>
  </si>
  <si>
    <t>Renglón: 91, Código: 031081002.9, Descripción: METOTREXATO 25MG.  Presentación:  FCO. AMPOLLA</t>
  </si>
  <si>
    <t>https://ar.kairosweb.com/precio/producto-artrait-11898/</t>
  </si>
  <si>
    <t>Renglón: 92, Código: 031080007.1, Descripción: MICOFENOLATO DE MOFETILO  Presentación:  500 MG  Solicitado:  COMPRIMIDO</t>
  </si>
  <si>
    <t>https://ar.kairosweb.com/precio/producto-cellcept-7665/</t>
  </si>
  <si>
    <t>MMF SANDOZ</t>
  </si>
  <si>
    <t xml:space="preserve">MMF SANDOZ 500 mg comp.rec. - Lab, Biosidus S.A.U. - 
Certificado N° 56983  </t>
  </si>
  <si>
    <t xml:space="preserve">MMF 500 MG BIOSIDUS </t>
  </si>
  <si>
    <t xml:space="preserve">CERT 56983- MICOFENOLATO DE MOFETILO 500 MG ADMINISTRACIÓN ORAL-PRESENTACION CAJA 
X 50 </t>
  </si>
  <si>
    <t>GEMABIOTECH- SUPRIMUN 500 mg</t>
  </si>
  <si>
    <t xml:space="preserve">CERT ANMAT 58684  </t>
  </si>
  <si>
    <t xml:space="preserve">MICOFENOLATO MOFETILO 500 MG COMP REC BIOSIDUS 56983   
</t>
  </si>
  <si>
    <t>GEMABIOTECH</t>
  </si>
  <si>
    <t>MICOFENOLATO MOFETILO 500 MG COMP REC SUPRIMUN GEMABIOTECH /TRAZ  
    58684</t>
  </si>
  <si>
    <t xml:space="preserve">MICOFENOLATO MOFETIL 500 MG COMP. SUPRIMUN GEMABIOTECH C 58684 [50] 
</t>
  </si>
  <si>
    <t>CELLCEPT 500 MG ROCHE</t>
  </si>
  <si>
    <t>CERT 45077- MICOFENOLATO DE MOFETILO 500 MG ADMINISTRACIÓN ORAL- PRESENTACION 
: CAJA X 50 COMP</t>
  </si>
  <si>
    <t>CERT 45077 CELLCEPT 500 MG COMPRIMIDO RECUBIERTO</t>
  </si>
  <si>
    <t>Renglón: 93, Código: 031080014.1, Descripción: MICOFENOLATO SODICO  Presentación:  X 180 MG  Solicitado:  COMPRIMIDO</t>
  </si>
  <si>
    <t>https://ar.kairosweb.com/precio/producto-myfortic-14851/</t>
  </si>
  <si>
    <t>MYFORTIC</t>
  </si>
  <si>
    <t xml:space="preserve">MYFORTIC 180mg comp.gastrorr.  - Lab, Novartis  - Certificado 
N° 50748  </t>
  </si>
  <si>
    <t xml:space="preserve">MYFORTIC 180 MG NOVARTIS </t>
  </si>
  <si>
    <t xml:space="preserve">CERT 50748- MICOFENOLATO SODICO 180 MG ADMINISTRACION ORAL- PRESENTACION CAJA 
X 120 COMP </t>
  </si>
  <si>
    <t xml:space="preserve">MYFORTIC 180 mg comp.gastr.x </t>
  </si>
  <si>
    <t xml:space="preserve">MYFORTIC 180 mg comp.gastr.x 120  micofenolato sodico  NOVARTIS 
ARGENTINA SA  Certf Anmat N° 50748  </t>
  </si>
  <si>
    <t xml:space="preserve">NOVARTIS </t>
  </si>
  <si>
    <t>CERT 50748 "MYFORTIC 180 MG COMPRIMIDO GASTRORRESISTENTE"</t>
  </si>
  <si>
    <t>myfortic</t>
  </si>
  <si>
    <t xml:space="preserve">Nº de Certificado: 50748  Laboratorio: NOVARTIS ARGENTINA S A 
 Nombre Comercial: MYFORTIC 180 MG Envases Secundarios:  Isologos: 
 Nombre Genérico: MICOFENOLATO SODICO  Forma Farmacéutica: COMPRIMIDO GASTRORRESISTENTE 
</t>
  </si>
  <si>
    <t>NOVARTIS- MYFORTIC 180 MG</t>
  </si>
  <si>
    <t xml:space="preserve">CERT ANMAT 50748  </t>
  </si>
  <si>
    <t>CERT: 50748</t>
  </si>
  <si>
    <t xml:space="preserve">MICOFENOLATO SODICO 180 MG  COMP MYFORTIC NOVARTIS /TRAZ 50748 
 </t>
  </si>
  <si>
    <t>Renglón: 94, Código: 031080014.2, Descripción: MICOFENOLATO SODICO  Presentación:  X 360 MG  Solicitado:  COMPRIMIDOS</t>
  </si>
  <si>
    <t xml:space="preserve">MYFORTIC 360mg comp.gastrorr. - Lab, Novartis - Certificado N° 50748 
 </t>
  </si>
  <si>
    <t>MYFORTIC 360 MG COMP</t>
  </si>
  <si>
    <t xml:space="preserve">CERT 50748- MICOFENOLATO SODICO 360 MG ADMINISTRACIÓN ORAL- PRESENTACION CAJA 
CERRADA X 120 COMP </t>
  </si>
  <si>
    <t xml:space="preserve">MYFORTIC 360 mg comp.gastr.x </t>
  </si>
  <si>
    <t xml:space="preserve">MYFORTIC 360 mg comp.gastr.x 120  micofenolato sodico  NOVARTIS 
ARGENTINA SA  Certf Anmat N° 50748  </t>
  </si>
  <si>
    <t>CERT 50748 "MYFORTIC 360 MG COMPRIMIDO GASTRORRESISTENTE"</t>
  </si>
  <si>
    <t>myfortic  360</t>
  </si>
  <si>
    <t xml:space="preserve">Nº de Certificado: 50748  Laboratorio: NOVARTIS ARGENTINA S A 
 Nombre Comercial: MYFORTIC 360 MG Envases Secundarios:  Isologos: 
 Nombre Genérico: MICOFENOLATO SODICO  Forma Farmacéutica: COMPRIMIDO GASTRORRESISTENTE 
</t>
  </si>
  <si>
    <t>NOVARTIS- MYFORTIC 360 MG</t>
  </si>
  <si>
    <t xml:space="preserve">MICOFENOLATO SODICO 360 MG COMP MYFORTIC NOVARTIS /TRAZ T/A 50748 
 </t>
  </si>
  <si>
    <t>Renglón: 95, Código: 031080010.1, Descripción: SIROLIMUS 1 MG  Presentación:  CAPSULA  Solicitado:  UNIDAD</t>
  </si>
  <si>
    <t>https://ar.kairosweb.com/precio/producto-rapamune-12003/</t>
  </si>
  <si>
    <t>RAPAMUNE</t>
  </si>
  <si>
    <t xml:space="preserve">RAPAMUNE 1 mg comp. - Lab, Pfizer - Certificado N° 
48559  </t>
  </si>
  <si>
    <t xml:space="preserve">SIROLIMUS 1 MG  X 60 COMP NO FRACCIONABLES  
MARCA: RAPAMUNE  LABORATORIO: PFIZER  CERT. ANMAT: 48559  
</t>
  </si>
  <si>
    <t xml:space="preserve">RAPAMUNE 1 MG PFIZER </t>
  </si>
  <si>
    <t xml:space="preserve">CERT 48559- SIROLIMUS 1 MG ADMINISTRACION ORAL- PRESENTACION CAJA CERRADAX 
60 COMP </t>
  </si>
  <si>
    <t>CERT 48559 "RAPAMUNE 1 MG COMPRIMIDO RECUBIERTO"</t>
  </si>
  <si>
    <t>CERT: 48559</t>
  </si>
  <si>
    <t xml:space="preserve">SIROLIMUS 1 MG  COMP RAPAMUNE PFIZER /TRAZ 48559  
</t>
  </si>
  <si>
    <t>PFIZER- RAPAMUNE</t>
  </si>
  <si>
    <t xml:space="preserve">CERT ANMAT 48559  </t>
  </si>
  <si>
    <t>Renglón: 96, Código: 031080009.6, Descripción: TACROLIMUS 0.5 MG  Presentación:  CAP.ACC.PROL  Solicitado:  UNIDAD</t>
  </si>
  <si>
    <t>https://ar.kairosweb.com/precio/producto-prograf-xl-19477/</t>
  </si>
  <si>
    <t>GADOR- PROGRAF XL 0,5</t>
  </si>
  <si>
    <t xml:space="preserve">CERT ANMAT 45589  </t>
  </si>
  <si>
    <t xml:space="preserve">TACROLIMUS 0.5 MG CAPS PROGRAF 0.5 GADOR - TRAZ  
45589  </t>
  </si>
  <si>
    <t xml:space="preserve">PROGRAF XL 0.5 MG GADOR </t>
  </si>
  <si>
    <t xml:space="preserve">CERT 45589-  TACROLIMUS 0.5 MG ADMINISTRACION ORAL DE LIBERACION 
PROLONGADA- PRESENTACION CAJA CERRADA POR 50 CAPS </t>
  </si>
  <si>
    <t xml:space="preserve">CERT 45589 PROGRAF XL 0,5 MG CAPSULA DE LIBERACION PROLONGADA 
</t>
  </si>
  <si>
    <t>GADOR - PROGRAF XL 0.5 MG</t>
  </si>
  <si>
    <t>TACROLIMUS 0.5 MG ADMINISTRACION ORAL DE LIBERACION PROLONGADA- Presentación caja 
por 50 comprimidos  Certificado 45589</t>
  </si>
  <si>
    <t>CERT: 45589</t>
  </si>
  <si>
    <t>PROGRAF XL 0.5</t>
  </si>
  <si>
    <t xml:space="preserve">TACROLIMUS 0.5 MG X 50 CPS NO FRACCIONABLES  MARCA: 
PROGRAF XL  LABORATORIO: GADOR  CERT. ANMAT: 45589  
</t>
  </si>
  <si>
    <t>Renglón: 97, Código: 031080009.7, Descripción: TACROLIMUS 1 MG  Presentación:  CAP.ACC.PROL  Solicitado:  UNIDAD</t>
  </si>
  <si>
    <t xml:space="preserve">TACROLIMUS 1 MG CAPS PROGRAF 1 GADOR - TRAZ  
45589  </t>
  </si>
  <si>
    <t xml:space="preserve">PRGRAF XL 1 MG   GADOR </t>
  </si>
  <si>
    <t xml:space="preserve">CERT  45589-TACROLIMUS 1 MG ADMINISTRACION ORAL DE LIBERACION PROLONGAD- 
PRESENTACION CAJA CERRADA X 50 CAPS </t>
  </si>
  <si>
    <t xml:space="preserve">CERT 45589 PROGRAF XL 1 MG CAPSULA DE LIBERACION PROLONGADA 
</t>
  </si>
  <si>
    <t>GADOR - PROGRAF XL 1 MG</t>
  </si>
  <si>
    <t>TACROLIMUS 1 MG ADMINISTRACION ORAL DE LIBERACION PROLONGADA- Presentación caja 
por 50 comprimidos  Certificado 45589</t>
  </si>
  <si>
    <t>PROGRAF XL 1</t>
  </si>
  <si>
    <t xml:space="preserve">TACROLIMUS 1 MG X 50 CPS NO FRACCIONABLES  MARCA: 
PROGRAF XL  LABORATORIO: GADOR  CERT. ANMAT: 45589  
</t>
  </si>
  <si>
    <t>Renglón: 98, Código: 031080009.8, Descripción: TACROLIMUS 3 MG  Presentación:  CAP.ACC.PROL  Solicitado:  UNIDAD</t>
  </si>
  <si>
    <t>prograf</t>
  </si>
  <si>
    <t>Nº de Certificado: 45589  Laboratorio: GADOR S A  
Nombre Comercial: PROGRAF XL 3 MG Envases Secundarios:  Isologos: 
 Nombre Genérico: TACROLIMUS  Forma Farmacéutica: CAPSULA DE LIBERACION 
PROLONGADA</t>
  </si>
  <si>
    <t xml:space="preserve">PROGRAF XL 3 MG GADOR </t>
  </si>
  <si>
    <t xml:space="preserve">CERT 45589-TACROLIMUS 3 MG ADMINISTRACION ORAL DE LIBERACION PROLONGADA- PRESENTACION 
CAJA CERRADA X 50 CAPS </t>
  </si>
  <si>
    <t xml:space="preserve">CERT 45589 PROGRAF XL 3 MG CAPSULA DE LIBERACION PROLONGADA 
</t>
  </si>
  <si>
    <t>GADOR - PROGRAF XL 3 MG</t>
  </si>
  <si>
    <t>TACROLIMUS 3 MG ADMINISTRACION ORAL DE LIBERACION PROLONGADA- Presentación caja 
por 50 comprimidos  Certificado 45589</t>
  </si>
  <si>
    <t>PROGRAF XL 3</t>
  </si>
  <si>
    <t xml:space="preserve">TACROLIMUS 3 MG X 50 CPS NO FRACCIONABLES  MARCA: 
PROGRAF XL   LABORATORIO: GADOR  CER. ANMAT: 45589 
   </t>
  </si>
  <si>
    <t xml:space="preserve">TACROLIMUS AP 3 MG COMP PROGRAF XL GADOR /TRAZ 45589 
 </t>
  </si>
  <si>
    <t>Renglón: 99, Código: 031080009.9, Descripción: TACROLIMUS 5 MG  Presentación:  CAP.ACC.PROL  Solicitado:  UNIDAD</t>
  </si>
  <si>
    <t>GADOR - PROGRAF XL 5</t>
  </si>
  <si>
    <t xml:space="preserve">TACROLIMUS 5 MG CAPS PROGRAF 5 GADOR /TRAZ 45.589  
</t>
  </si>
  <si>
    <t>PROGRAF XL 5 MG GADOR</t>
  </si>
  <si>
    <t xml:space="preserve">CERT 45589-TACROLIMUS 5 MG ADMINISTRACION ORAL DE LIBERACION PROLONGADA- PRESENTACION 
CAJA CERRADA X 50 CAPS </t>
  </si>
  <si>
    <t xml:space="preserve">CERT 45589 PROGRAF XL 5 MG CAPSULA DE LIBERACION PROLONGADA 
</t>
  </si>
  <si>
    <t>GADOR - PROGRAF XL 5 MG</t>
  </si>
  <si>
    <t>TACROLIMUS 5 MG ADMINISTRACION ORAL DE LIBERACION PROLONGADA- Presentación caja 
por 50 comprimidos  Certificado 45589</t>
  </si>
  <si>
    <t>PROGRAF XL 5MG</t>
  </si>
  <si>
    <t xml:space="preserve">TACROLIMUS 5 MG  X 50 CPS NO FRACCIONABLES  
MARCA: PROGRAF XL 5MG  LABORATORIO: GADOR  CERT. ANMAT:45589 
 </t>
  </si>
  <si>
    <t>IV</t>
  </si>
  <si>
    <t>Renglón: 100, Código: 031082008.1, Descripción: ABIRATERONA 250 MG ADMINISTRACION ORAL  Presentación:  COMPRIMIDO</t>
  </si>
  <si>
    <t>https://ar.kairosweb.com/precio/producto-roterona-25480/</t>
  </si>
  <si>
    <t>ROTERONA</t>
  </si>
  <si>
    <t xml:space="preserve">ABIRATERONA 250 MG X 120 COMPR. NO FRACCIONBLES  MARCA: 
ROTERONA  LABORATORIO: VARIFARMA  CERT. ANMAT: 51104   
</t>
  </si>
  <si>
    <t xml:space="preserve">CERT 58268 ENORDEN 250 MG COMPRIMIDO </t>
  </si>
  <si>
    <t>ENORDEN 250 MG COMP - FINADIET S.A.</t>
  </si>
  <si>
    <t xml:space="preserve">CERT 58268 (PRESENTACIÓN CAJA X 120 COMPRIMIDOS)    
</t>
  </si>
  <si>
    <t>BIRAT 25 MG EVEREX</t>
  </si>
  <si>
    <t xml:space="preserve">CERT 57819- ABIRATERONA 250 MG ADMINISTRACION ORAL- PRESENTACION CAJA CERRADA 
X 120 COMP </t>
  </si>
  <si>
    <t>BIRAT 250 MG COMP - EVEREX</t>
  </si>
  <si>
    <t xml:space="preserve">CERT 57819  (PRESENTACIÓN CAJA X 120 COMP)   
</t>
  </si>
  <si>
    <t>CERT 57819 BIRAT 250 MG COMPRIMIDO</t>
  </si>
  <si>
    <t>BIRAT EVEREX</t>
  </si>
  <si>
    <t xml:space="preserve">ABIRATERONA 250 MG ADMINISTRACION ORAL  COMPRIMIDO. MARCA EVEREX. CERT 
57819. PRESENTACION X 120 COMP    </t>
  </si>
  <si>
    <t>ZYVALIX 250 COMP  LKM</t>
  </si>
  <si>
    <t xml:space="preserve">CERT 57148- ABIRATERONA 250 MG ADMINISTRACION ORAL- PRESENTACION CAJA CERRADAX 
120 COMP </t>
  </si>
  <si>
    <t>CERT 57148 ZYVALIX 250 MG COMPRIMIDO</t>
  </si>
  <si>
    <t xml:space="preserve">ZYVALIX 250 MG COMP - LABORATORIO LKM S.A. </t>
  </si>
  <si>
    <t xml:space="preserve">CERT 57148 (CAJA X 120 COMPRIMIDOS)   </t>
  </si>
  <si>
    <t>LKM- ZYVALIX</t>
  </si>
  <si>
    <t xml:space="preserve">CERT ANMAT 57148  </t>
  </si>
  <si>
    <t xml:space="preserve">ENORDEN 250  FINADIET </t>
  </si>
  <si>
    <t xml:space="preserve">CERT 58268-ABIRATERONA 250 MG ADMINISTRACION ORAL- PRESENTACION  ENVASE CERRADO 
POR 120 COMP </t>
  </si>
  <si>
    <t xml:space="preserve">ABIRATERONA 250 MG COMP ZYVALIX LKM /TRAZ 57148   
</t>
  </si>
  <si>
    <t>EVEREX</t>
  </si>
  <si>
    <t>ABIRATERONA 250 MG X 120 COMP BIRAT EVEREX /TRAZ  
    57819</t>
  </si>
  <si>
    <t>FINADIET- ENORDEN</t>
  </si>
  <si>
    <t xml:space="preserve">CERT ANMAT 58268  </t>
  </si>
  <si>
    <t>ABIRATERON-A 250 MG COMP - LAFEDAR</t>
  </si>
  <si>
    <t xml:space="preserve">CERT 58484  (PRESENTACIÓN CAJA X 120 COMP)   
</t>
  </si>
  <si>
    <t>LAFEDAR- ABIRATERON-A</t>
  </si>
  <si>
    <t xml:space="preserve">CERT ANMAT 58484  </t>
  </si>
  <si>
    <t xml:space="preserve">ABIRANOVA 250- CELNOVA </t>
  </si>
  <si>
    <t xml:space="preserve">CERT 57652- ABIRATERONA 250 MG ADMINISTRACION ORAL- PRESENTACION CAJA CERRADA 
X 120 COMP  </t>
  </si>
  <si>
    <t>Renglón: 101, Código: 031081094.1, Descripción: AFATINIB 40 MG ADMINISTRACION ORAL  Presentación:  COMPRIMIDO  Solicitado:  UNIDAD</t>
  </si>
  <si>
    <t>https://ar.kairosweb.com/precio/producto-reglicat-29962/</t>
  </si>
  <si>
    <t>ELEA- REGLICAT</t>
  </si>
  <si>
    <t xml:space="preserve">CERT ANMAT 59700  </t>
  </si>
  <si>
    <t>CERT: 59700</t>
  </si>
  <si>
    <t xml:space="preserve">AFATIXANE  40 MG ECZANE </t>
  </si>
  <si>
    <t xml:space="preserve">CERT 59505- AFATINIB 40 MG ADMINISTRACION ORAL- PRESENTACION CAJA CERRADA 
X 28 COMP </t>
  </si>
  <si>
    <t>ECZANE - AFATIXANE</t>
  </si>
  <si>
    <t xml:space="preserve">CERT ANMAT 59505  </t>
  </si>
  <si>
    <t xml:space="preserve">CERT 59700 REGLICAT 40 MG COMPRIMIDO RECUBIERTO </t>
  </si>
  <si>
    <t xml:space="preserve">REGLICAT 40 mg comp.x 28 59700  </t>
  </si>
  <si>
    <t>AFATIXANE ECZANE</t>
  </si>
  <si>
    <t xml:space="preserve">AFATINIB 40 MG ADMINISTRACION ORAL  COMPRIMIDO  UNIDAD. MARCA 
ECZANE. CERT 59505. PRESENTACION X 28 COMP    
  </t>
  </si>
  <si>
    <t>REGLICAT</t>
  </si>
  <si>
    <t xml:space="preserve">REGLICAT 40 mg comp. - Lab, Elea - Certificado N° 
59700  </t>
  </si>
  <si>
    <t>AFATINIB 40 MG COMP AFATIXANE ECZANE C 59505 [28]</t>
  </si>
  <si>
    <t xml:space="preserve">AFATINIB 40 MG  COMP.X 28 NO FRACCIONABLES  MARCA: 
REGLICAT  LABORATORIO: ELEA  CERT. ANMAT: 59700   
</t>
  </si>
  <si>
    <t xml:space="preserve">AFATINIB 40 MG COMP AFATIXANE ECZANE/TRAZ 12344  </t>
  </si>
  <si>
    <t>Renglón: 102, Código: 031084004.1, Descripción: ANAGRELIDA 0,5 MG ADMINISTRACIÓN ORAL  Presentación:  CAPSULA  Solicitado:  UNIDAD</t>
  </si>
  <si>
    <t>https://ar.kairosweb.com/precio/producto-agrelid-17477/</t>
  </si>
  <si>
    <t xml:space="preserve">AGRELID 0.5 ARISTON </t>
  </si>
  <si>
    <t xml:space="preserve">CERT 52575 ANAGRELIDA 0,5 MG ADMINISTRACIÓN ORAL- PRESENTACIO CAJA CERRADA 
X 100 COMP </t>
  </si>
  <si>
    <t>AGRELID</t>
  </si>
  <si>
    <t xml:space="preserve">AGRELID 0.5 mg caps. - Lab, Ariston - Certificado N° 
52575  </t>
  </si>
  <si>
    <t>AGRELID 0,5 MG CAPSULA - ARISTON</t>
  </si>
  <si>
    <t xml:space="preserve">CERT 52575  (PRESENTACIÓN CAJA X 100) ARISTON   
</t>
  </si>
  <si>
    <t>ARISTON</t>
  </si>
  <si>
    <t xml:space="preserve">CERT 52575 AGRELID 0.5 MG CAPSULA DURA </t>
  </si>
  <si>
    <t>ARISTON- AGRELID</t>
  </si>
  <si>
    <t xml:space="preserve">CERT ANMAT 52575  </t>
  </si>
  <si>
    <t xml:space="preserve">ANAGRELIDA 0.5 MG CAPS AGRELID ARISTON /TRAZ  52575  
</t>
  </si>
  <si>
    <t>Renglón: 103, Código: 031084004.2, Descripción: ANAGRELIDA 1 MG ADMINISTRACION ORAL  Presentación:  CAPSULA  Solicitado:  UNIDAD</t>
  </si>
  <si>
    <t xml:space="preserve">AGRELID 1 MG ARISTON </t>
  </si>
  <si>
    <t xml:space="preserve">CERT 52575- ANAGRELIDA 1 MG ADMINISTRACION ORAL- PRESENTACION CAJA X 
100 COMP </t>
  </si>
  <si>
    <t>AGRELID 1 MG CAPSULA - ARISTON</t>
  </si>
  <si>
    <t xml:space="preserve">CERT 52575  (PRESENTACIÓN CAJA X 100) </t>
  </si>
  <si>
    <t xml:space="preserve">AGRELID 1 mg caps. - Lab,Ariston - Certificado N° 52575 
 </t>
  </si>
  <si>
    <t xml:space="preserve">CERT 52575 AGRELID 1 MG CAPSULA DURA </t>
  </si>
  <si>
    <t xml:space="preserve">ANAGRELIDA 1 MG CAPS AGRELID ARISTON /TRAZ 52575   
</t>
  </si>
  <si>
    <t>Renglón: 104, Código: 031112002.1, Descripción: APREPITANT TRATAMIENTO (1CAPSX125MG+2CAPSX80MG)  Presentación:  CAPSULAS  Solicitado:  ENVASE</t>
  </si>
  <si>
    <t>https://ar.kairosweb.com/precio/producto-emend-15410/</t>
  </si>
  <si>
    <t>EMEND</t>
  </si>
  <si>
    <t xml:space="preserve">EMEND tripack caps.x 1+caps.x2 - Lab, MSD Argentina S - 
Certificado N° 51158  </t>
  </si>
  <si>
    <t xml:space="preserve">CERT 51158 EMEND ENV X 3 CAPS (2 CAPS X 
80 MG + 1 CAPS X 125 MG) </t>
  </si>
  <si>
    <t>EMEND TRIPACK  MSD</t>
  </si>
  <si>
    <t>CERT 51158-APREPITANT TRATAMIENTO(1CAPSX125MG+2CAPSX80MG)- PRESENTACION CAJA X 1 PACK</t>
  </si>
  <si>
    <t xml:space="preserve">EMEND Tripack caps.x 1+caps.x2 51158  </t>
  </si>
  <si>
    <t>EMEND MERCK</t>
  </si>
  <si>
    <t xml:space="preserve">APREPITANT TRATAMIENTO (1CAPSX125MG+2CAPSX80MG)  CAPSULAS  ENVASE. MARCA MERCK. CERT 
51158    </t>
  </si>
  <si>
    <t>TO-EMEND Tripack caps.x 1+caps.x2</t>
  </si>
  <si>
    <t xml:space="preserve">EMEND Tripack caps.x 1+caps.x2  aprepitant  MSD ARGENTINA SRL 
  Certf Anmat N° 51158  </t>
  </si>
  <si>
    <t>APREPITANT 125/80 MG X 3 CAPS EMEND MSD   
51158</t>
  </si>
  <si>
    <t>Renglón: 105, Código: 031084006.1, Descripción: PEG ASPARAGINASA (PEGASPARGASA) 3750 UNIDADES (750 UI/ ML), POLVO PARA SOLUCION INYECTABLE  Presentación:  VIAL X 5 ML  Solicitado:  UNIDAD</t>
  </si>
  <si>
    <t>https://ar.kairosweb.com/precio/producto-oncaspar-27603/</t>
  </si>
  <si>
    <t xml:space="preserve">ONCASPAR 3.750 UI SERVIER </t>
  </si>
  <si>
    <t xml:space="preserve">CERT 51758- PEG ASPARAGINASA (PEGASPARGASA) 3750 UNIDADES (750 UI/ ML), 
POLVO PARA SOLUCION INYECTABLE- PRESENTACION : ENVASE CERRADO X 1 
FCO AMP LIOF - VTO OFRECIDO AL MOMENTO DE LA 
APERTURA 05/2025- SE ADJUNTA NOTA DE COMPROMISO DE CANJE DE 
SERVIER </t>
  </si>
  <si>
    <t>ONCASPAR</t>
  </si>
  <si>
    <t xml:space="preserve">ONCASPAR pvo.p/sol.iny.vial  - Lab, Servier - Certificado N° 51758 
   </t>
  </si>
  <si>
    <t>SERVIER VTO 05/2025- ONCASPAR</t>
  </si>
  <si>
    <t xml:space="preserve">CERT ANMAT 51758  </t>
  </si>
  <si>
    <t>SERVIER</t>
  </si>
  <si>
    <t xml:space="preserve">CERT 51758 ONCASPAR PVO P/SOL P/PERF (IV) FCO AMP  
</t>
  </si>
  <si>
    <t>Renglón: 106, Código: 031081087.1, Descripción: AZACITIDINA 100 MG  Presentación:  FCO. AMP.  Solicitado:  UNIDAD</t>
  </si>
  <si>
    <t>https://ar.kairosweb.com/precio/producto-mielozitidina-22094/</t>
  </si>
  <si>
    <t>MIELOZITIDINA LKM</t>
  </si>
  <si>
    <t xml:space="preserve">CERT 55281- AZACITIDINA 100 MG POLVO PARA SUSPENSION INYECTABLE- PRESENTACION 
CAJA CERRADA X 1 FCO AMP </t>
  </si>
  <si>
    <t>LKM- MIELOZITIDINA</t>
  </si>
  <si>
    <t xml:space="preserve">CERT ANMAT 55281  </t>
  </si>
  <si>
    <t xml:space="preserve">CERT 55281 MIELOZITIDINA PVO LIOF P/INY FCO AMP X 100 
MG </t>
  </si>
  <si>
    <t xml:space="preserve">MIELOZITIDINA 100 MG FCO AMP - LABORATORIO LKM S.A.  
</t>
  </si>
  <si>
    <t xml:space="preserve">CERT 55281  (PRESENTACIÓN POR UNIDAD)   </t>
  </si>
  <si>
    <t xml:space="preserve">MIELOZITIDINA LKM </t>
  </si>
  <si>
    <t xml:space="preserve">AZACITIDINA 100 MG  FCO. AMP.  UNIDAD. MARCA LKM. 
CERT 55281    </t>
  </si>
  <si>
    <t>MIELOZITIDINA</t>
  </si>
  <si>
    <t xml:space="preserve">AZACITIDINA 100 MG F.A X 1  MARCA: MIELOZITIDINA  
LABORATORIO: LKM  CERT. ANMAT: 55281  </t>
  </si>
  <si>
    <t xml:space="preserve">AZACITIDINA 100 MG X 1 F/A MIELOZITIDINA LKM /TRAZ 55281 
 </t>
  </si>
  <si>
    <t>AZACITIDINA 100 MG X 1 F/A ZYLATADINA EVEREX /TRAZ  
    56882</t>
  </si>
  <si>
    <t xml:space="preserve">AZATEVA 100 TEVA </t>
  </si>
  <si>
    <t xml:space="preserve">CERT 58364-AZACITIDINA 100 MG POLVO PARA SUSPENSION INYECTABLE-PRESENTACION : CAJA 
CERRADA X 1 FCO AMP </t>
  </si>
  <si>
    <t xml:space="preserve">CERT 58364 AZATEVA 100 MG LIOF FCO AMP </t>
  </si>
  <si>
    <t>IVAX- AZATEVA</t>
  </si>
  <si>
    <t xml:space="preserve">CERT ANMAT 58364  </t>
  </si>
  <si>
    <t xml:space="preserve">AZATEVA 100 mg iny.x 1 58364  </t>
  </si>
  <si>
    <t>Renglón: 107, Código: 031081082.1, Descripción: BORTEZOMIB 3,5 MG POLVO PARA SOLUCION INYECTABLE  Presentación:  VIAL  Solicitado:  UNIDAD</t>
  </si>
  <si>
    <t>https://ar.kairosweb.com/precio/producto-gysaty-24650/</t>
  </si>
  <si>
    <t>GYSATI 3.5 MG LKM</t>
  </si>
  <si>
    <t xml:space="preserve">CERT 57464- BORTEZOMIB 3,5 MG POLVO PARA SOLUCION INYECTABLE- PRSENTACION 
ENVASE CERRADO POR 1 FCO AMP </t>
  </si>
  <si>
    <t xml:space="preserve">GYSATY 3,5 MG FCO AMP - LABORATORIO LKM S.A.  
</t>
  </si>
  <si>
    <t xml:space="preserve">CERT 57464  (PRESENTACIÓN POR UNIDAD)  </t>
  </si>
  <si>
    <t xml:space="preserve">CERT 57464 GYSATY PVO LIOF P/INY FCO AMP X 3.5 
MG LKM </t>
  </si>
  <si>
    <t>GYSATY LKM</t>
  </si>
  <si>
    <t xml:space="preserve">BORTEZOMIB 3,5 MG POLVO PARA SOLUCION INYECTABLE  VIAL  
UNIDAD. MARCA LKM. CERT 57464    </t>
  </si>
  <si>
    <t xml:space="preserve">BORTEZOMIB 3.5 MG X 1 F/A BOZOB LKM /TRAZ 57744 
 </t>
  </si>
  <si>
    <t>BORTEZOMIB 3.5 MG X 1 F/A EVEREX /TRAZ   
   58262</t>
  </si>
  <si>
    <t>BORTMEX</t>
  </si>
  <si>
    <t>BORTEZOMIB 3,5 MG FRASCO AMPOLLA X 1   MARCA: 
GYSATY  LABORATORIO: LKM  CERT. ANMAT: 57464</t>
  </si>
  <si>
    <t xml:space="preserve">BORTEZOMIB EVEREX 3.5 </t>
  </si>
  <si>
    <t xml:space="preserve">CERT 58262- BORTEZOMIB 3,5 MG POLVO PARA SOLUCION INYECTABLE- PRESENTACION 
CAJA X  1 FCO AMP </t>
  </si>
  <si>
    <t xml:space="preserve">CERT 58262 BORTEZOMIB EVEREX LIOF FCO AMP X 3.5 MG 
</t>
  </si>
  <si>
    <t>BORTEZOMIB EVEREX 3,5 MG FCO AMP - EVEREX</t>
  </si>
  <si>
    <t xml:space="preserve">CERT 58262  (PRESENTACIÓN POR UNIDAD)   </t>
  </si>
  <si>
    <t>EVEREX- BORTEZOMIB EVEREX 3.5 MG</t>
  </si>
  <si>
    <t>Frasco ampolla x3.5 mg. Inyectable liofilizado  Certificado 58262</t>
  </si>
  <si>
    <t>ASPEN -BORMIB</t>
  </si>
  <si>
    <t xml:space="preserve">CERT ANMAT 57451  </t>
  </si>
  <si>
    <t xml:space="preserve">CERT 51503 VELCADE 3.5 MG / 10 ML PVO LIOF 
P/INY FCO AMP </t>
  </si>
  <si>
    <t>Renglón: 108, Código: 031084005.1, Descripción: CARFILZOMIB 60 MG, POLVO PARA SOLUCION INYECTABLE  Presentación:  VIAL  Solicitado:  UNIDAD</t>
  </si>
  <si>
    <t>https://ar.kairosweb.com/precio/producto-karfib-28006/</t>
  </si>
  <si>
    <t>KARFIB 60 MG LKM</t>
  </si>
  <si>
    <t xml:space="preserve">CERT 58989- CARFILZOMIB 60 MG, POLVO PARA SOLUCION INYECTABLE- PRESENTACION 
CAJA CERRADA X 1 VIAL </t>
  </si>
  <si>
    <t xml:space="preserve">CERT 58989 KARFIB PVO LIOF P/INY FCO AMP X 60 
MG </t>
  </si>
  <si>
    <t xml:space="preserve">KARFIB 60 MG FCO AMP - LABORATORIO LKM S.A.  
</t>
  </si>
  <si>
    <t xml:space="preserve">CERT 58989 (PRESENTACIÓN POR UNIDAD) </t>
  </si>
  <si>
    <t xml:space="preserve">ALCAF 60 mg fco.a.pvo.liof.x 1 58983  </t>
  </si>
  <si>
    <t>KARFIB LKM</t>
  </si>
  <si>
    <t xml:space="preserve">CARFILZOMIB 60 MG, POLVO PARA SOLUCION INYECTABLE  VIAL  
UNIDAD. MARECA LKM. CERT 58989    </t>
  </si>
  <si>
    <t>LKM- KARFIB</t>
  </si>
  <si>
    <t xml:space="preserve">CERT ANMAT 58989  </t>
  </si>
  <si>
    <t>CERT: 58983</t>
  </si>
  <si>
    <t>KARFIB</t>
  </si>
  <si>
    <t xml:space="preserve">CARFILZOMIB 60 MG F.A X 1  MARCA: KARFIB  
LABORATORIO: LKM  CERT. ANMAT: 58989  </t>
  </si>
  <si>
    <t xml:space="preserve">CARFILZOMIB 60 MG X 1 F/A KARFIB LKM /TRAZ C/FRIO 
 58989  </t>
  </si>
  <si>
    <t>ALCAF</t>
  </si>
  <si>
    <t xml:space="preserve">ALCAF 60 mg f.a. - Lab, Elea - Certificado N° 
58983    </t>
  </si>
  <si>
    <t>KEMEX</t>
  </si>
  <si>
    <t>CARFILZOMIB 60 MG FCO AMP LIOF ZELEV KEMEX C 59929 
[1]</t>
  </si>
  <si>
    <t xml:space="preserve">CERT 58983 ALCAF 60 MG PVO LIOF P/INY FCO AMP 
</t>
  </si>
  <si>
    <t>ELEA- ALCAF</t>
  </si>
  <si>
    <t xml:space="preserve">CERT ANMAT 58983  </t>
  </si>
  <si>
    <t xml:space="preserve">KYPROLIS 60 MG AMGEN </t>
  </si>
  <si>
    <t>CERT 57371-CARFILZOMIB 60 MG, POLVO PARA SOLUCION INYECTABLE- PRESENTACION ENVASE 
CERRADO X 1</t>
  </si>
  <si>
    <t xml:space="preserve">KYPROLIS 60 MG fco.a.pvo.liof.x 1 57371  </t>
  </si>
  <si>
    <t>AMGEN- KYPROLIS</t>
  </si>
  <si>
    <t xml:space="preserve">CERT ANMAT 57371  </t>
  </si>
  <si>
    <t>KYPROLIS</t>
  </si>
  <si>
    <t>60MG F.A. PVO.LIOF.X1  CERTIFICADO ANMAT N°57371</t>
  </si>
  <si>
    <t xml:space="preserve">CERT 59133 CARFIZOL PVO LIOF P/INY FCO AMP X 60 
MG </t>
  </si>
  <si>
    <t xml:space="preserve">CARFIZOL 60 MG GADOR </t>
  </si>
  <si>
    <t xml:space="preserve">CERT 59133- CARFILZOMIB 60 MG, POLVO PARA SOLUCION INYECTABLE- PRESENTACION 
CAJA CERRADA X 1 VIAL </t>
  </si>
  <si>
    <t>GADOR- CARFIZOL</t>
  </si>
  <si>
    <t xml:space="preserve">CERT ANMAT 59133  </t>
  </si>
  <si>
    <t>Renglón: 109, Código: 031080056.1, Descripción: DARATUMUMAB 400 MG  (20 MG/ML) SOLUCION PARA INFUSION  Presentación:  VIAL X 20 ML  Solicitado:  UNIDAD</t>
  </si>
  <si>
    <t>https://ar.kairosweb.com/precio/producto-darzalex-26525/</t>
  </si>
  <si>
    <t>DARZALEX 400</t>
  </si>
  <si>
    <t xml:space="preserve">CERT 58367- DARATUMUMAB 400 MG (20 MG/ML) SOLUCION PARA INFUSION- 
PRESENTACION NVASE CERRADO X 1 FCO X 20 ML  
</t>
  </si>
  <si>
    <t>DARZALEX</t>
  </si>
  <si>
    <t xml:space="preserve">DARZALEX 400 mg/20 ml vial  - Lab. Janssen-Cilag - 
Certificado N° 58367  </t>
  </si>
  <si>
    <t>CERT 58367 DARZALEX 400 MG / 20 ML CONCENTRADO P/SOL 
P/INFUSION</t>
  </si>
  <si>
    <t>darzalex</t>
  </si>
  <si>
    <t>Nº de Certificado: 58367  Laboratorio: JANSSEN CILAG FARMACEUTICA SOCIEDAD 
ANONIMA  Nombre Comercial: DARZALEX Envases Secundarios:  Isologos:  
Nombre Genérico: DARATUMUMAB  Forma Farmacéutica: CONCENTRADO PARA SOLUCION PARA 
INFUSION Nº de Troquel:  Vía de Administración: INFUSION IV 
 Condición de Expendio: BAJO RECETA ARCHIVADA  Presentación: 1 
FRASCO por 20 ML  GTIN: 07795314170824 Etiquetas</t>
  </si>
  <si>
    <t xml:space="preserve">DARATUMUMAB 400 MG / 20 ML X 1 VIAL DARZALEX 
JANSSEN /TRAZ C/FRIO 58367  </t>
  </si>
  <si>
    <t>Renglón: 110, Código: 031080056.2, Descripción: DARATUMUMAB 100 MG  (20 MG/ML) SOLUCION PARA INFUSION  Presentación:  VIAL X 5 ML  Solicitado:  UNIDAD</t>
  </si>
  <si>
    <t>DARZALEX 100 JANSSEN</t>
  </si>
  <si>
    <t xml:space="preserve">CERT 58367-DARATUMUMAB 100 MG (20 MG/ML) SOLUCION PARA INFUSION- PRESENTACION 
ENVASE CERRADO X 1 FCO </t>
  </si>
  <si>
    <t xml:space="preserve">DARZALEX 100 mg/5 ml vial  - Lab. Janssen-Cilag - 
Certificado N° 58367  </t>
  </si>
  <si>
    <t xml:space="preserve">CERT 58367 DARZALEX 100 MG / 5 ML CONCENTRADO P/SOL 
P/INFUSION </t>
  </si>
  <si>
    <t>Nº de Certificado: 58367  Laboratorio: JANSSEN CILAG FARMACEUTICA SOCIEDAD 
ANONIMA  Nombre Comercial: DARZALEX Envases Secundarios:  Isologos:  
Nombre Genérico: DARATUMUMAB  Fórmula:  Vía de Administración: INFUSION 
IV  Condición de Expendio: BAJO RECETA ARCHIVADA  Presentación: 
1 FRASCO por 5 ML  GTIN: 07795314170817 Etiquetas Trazabilidad: 
 Prospectos Comercializados:  Información para el Paciente:  Forma 
Farmacéutica: CONCENTRADO PARA SOLUCION PARA INFUSION</t>
  </si>
  <si>
    <t xml:space="preserve">DARATUMUMAB 100 MG / 5 ML X 1 VIAL DARZALEX 
JANSSEN /TRAZ C/FRIO  58367  </t>
  </si>
  <si>
    <t>Renglón: 111, Código: 031080056.3, Descripción: DARATUMUMAB 1800 MG (120 MG/ML) SOLUCION INYECTABLE  Presentación:  VIAL X 15 ML  Solicitado:  UNIDAD</t>
  </si>
  <si>
    <t>https://ar.kairosweb.com/precio/producto-darzalex-sc-29931/</t>
  </si>
  <si>
    <t>DARZALEX SC JANSSEN</t>
  </si>
  <si>
    <t xml:space="preserve">CERT 59800 DARATUMUMAB 1800 MG (120 MG/ML) SOLUCION INYECTABLE- PRESENTACION 
ENVASE CERRADO 1 FCO X 15 ML </t>
  </si>
  <si>
    <t>DARZALEX SC</t>
  </si>
  <si>
    <t xml:space="preserve">DARZALEX SC 1800 mg/15ml vial  - Lab, Janssen-Cilag - 
Certificado N° 59800    </t>
  </si>
  <si>
    <t xml:space="preserve">CERT 59800 DARZALEX SC 1800 MG / 15 ML SOL 
INY FCO AMP </t>
  </si>
  <si>
    <t>Nº de Certificado: 59800  Laboratorio: JANSSEN CILAG FARMACEUTICA SOCIEDAD 
ANONIMA  Nombre Comercial: DARZALEX SC Envases Secundarios:  Isologos: 
 Nombre Genérico: DARATUMUMAB  Forma Farmacéutica: SOLUCION INYECTABLE Nº 
de Troquel:  Fórmula:  Vía de Administración: SUBCUTANEA  
Condición de Expendio: BAJO RECETA ARCHIVADA  Presentación: 1 FRASCO 
AMPOLLA por 15 ML  GTIN: 07795314705880 Etiquetas Trazabilidad:  
Prospectos</t>
  </si>
  <si>
    <t xml:space="preserve">DARATUMUMAB 1800 MG / 15 ML X 1 VIAL DARZALEX 
SC JANSSEN /TRAZ C/FRIO  58367  </t>
  </si>
  <si>
    <t>Renglón: 112, Código: 031080021.2, Descripción: DENOSUMAB 120 MG (70 MG/ML) SOLUCION INYECTABLE  Presentación:  VIAL X 1,7 ML  Solicitado:  UNIDAD</t>
  </si>
  <si>
    <t>https://ar.kairosweb.com/precio/producto-xgeva-22469/</t>
  </si>
  <si>
    <t>XGEVA</t>
  </si>
  <si>
    <t>120MG/1,7ML INY.VIAL X 1  CERTIFICADO ANMAT N°56484</t>
  </si>
  <si>
    <t xml:space="preserve">CLONOMAB 70mg/ml iny.vialx1x1.7ml 60034  </t>
  </si>
  <si>
    <t>CERT: 60034</t>
  </si>
  <si>
    <t>CLONOMAB</t>
  </si>
  <si>
    <t xml:space="preserve">CLONOMAB 120mg/1.7 ml iny.vial  - Lab Elea - Certificado 
N° 60034  </t>
  </si>
  <si>
    <t xml:space="preserve">CERT 60034 CLONOMAB 70 MG/ML SOL INY FCO AMP X 
1.7 ML </t>
  </si>
  <si>
    <t xml:space="preserve">XGEVA 70 MG  AMGEN </t>
  </si>
  <si>
    <t xml:space="preserve">CERT 56484-DENOSUMAB 120 MG (70 MG/ML) SOLUCION INYECTABLE- VIAL X 
1.7 ML - PRESENTACION ENVASE CERRADOP POR 1 VIAL  
</t>
  </si>
  <si>
    <t>AMGEN - XGEVA</t>
  </si>
  <si>
    <t xml:space="preserve">CERT ANMAT 56484  </t>
  </si>
  <si>
    <t xml:space="preserve">XGEVA 120mg/1.7 ml iny.vial x1 56484  </t>
  </si>
  <si>
    <t>XGEVA AMGEN</t>
  </si>
  <si>
    <t xml:space="preserve">DENOSUMAB 120 MG (70 MG/ML) SOLUCION INYECTABLE  VIAL X 
1,7 ML  UNIDAD. MARCA AMGEN. CERT 56484   
 </t>
  </si>
  <si>
    <t xml:space="preserve">DENOSUMAB 120 MG /1.7 ML X 1 VIAL XGEVA AMGEN 
/TRAZ C/FRIO 56.484  </t>
  </si>
  <si>
    <t>ELEA- CLONOMAB</t>
  </si>
  <si>
    <t xml:space="preserve">CERT ANMAT 60034  </t>
  </si>
  <si>
    <t>Renglón: 113, Código: 031081084.1, Descripción: ENZALUTAMIDA 40 MG ADMINISTRACION ORAL  Presentación:  CAPSULA  Solicitado:  UNIDAD</t>
  </si>
  <si>
    <t>https://ar.kairosweb.com/precio/producto-zalutex-27683/</t>
  </si>
  <si>
    <t xml:space="preserve">ZALUTEX 40 mg cáps.x 120 58938  </t>
  </si>
  <si>
    <t>ZALUTEX</t>
  </si>
  <si>
    <t xml:space="preserve">ENZALUTAMIDA 40 MG X 120 CMP. NO FRACCIONABLES  MARCA: 
ZALUTEX  LABORATORIO: ELEA  CERT. ANMAT: 58938   
</t>
  </si>
  <si>
    <t>CERT: 58938</t>
  </si>
  <si>
    <t>ZALUTEX 40 MG ELEA</t>
  </si>
  <si>
    <t xml:space="preserve">CERT 58938- ENZALUTAMIDA 40 MG ADMINISTRACION ORAL- PRESENTACION CAJA X 
120 COMP </t>
  </si>
  <si>
    <t>ELEA- ZALUTEX</t>
  </si>
  <si>
    <t xml:space="preserve">CERT ANMAT 58938  </t>
  </si>
  <si>
    <t xml:space="preserve">ENZALUTAMIDA 40 MG  CAPS ZALUTEX ELEA /TRAZ 58938  
</t>
  </si>
  <si>
    <t xml:space="preserve">XTANDI 40 MG RAFFO </t>
  </si>
  <si>
    <t>CERT 57259- ENZALUTAMIDA 40 MG ADMINISTRACION ORAL- PRESENTACION CAJA  
CERRADAX 120 CAPS</t>
  </si>
  <si>
    <t>XTANDI 40 MG CAPSULA - RAFFO</t>
  </si>
  <si>
    <t xml:space="preserve">CERT 57259  (PRESENTACIÓN FRASCO X 120 CAPSULAS)   
</t>
  </si>
  <si>
    <t xml:space="preserve">CERT 57259 XTANDI 40 MG CAPSULA BLANDA </t>
  </si>
  <si>
    <t xml:space="preserve">XTANDI 40 mg cáps. blandas x 120 57259   
</t>
  </si>
  <si>
    <t>Renglón: 114, Código: 031202002.4, Descripción: ERITROPOYETINA 10000 UI  Presentación:  FCO.AMP.  Solicitado:  UNIDAD</t>
  </si>
  <si>
    <t>https://ar.kairosweb.com/precio/producto-hemax-2087/</t>
  </si>
  <si>
    <t xml:space="preserve">HEMAX 10000 UI BIOSIDUS </t>
  </si>
  <si>
    <t xml:space="preserve">CERT 38777- ERITROPOYETINA (EPOETINA ALFA) 10.000 UNIDADES/ ML SOLUCION INYECTABLE- 
PRESENTACION ENVASE X 1 FCO </t>
  </si>
  <si>
    <t xml:space="preserve">ERITROPOYETINA 10.000 UI FCO AMP+DISOLVENTE HYPERCRIT BIOSIDUS C 41440 [1] 
</t>
  </si>
  <si>
    <t>BIOPROFARMA</t>
  </si>
  <si>
    <t xml:space="preserve">ERITROPOYETINA 10.000 UI F/A BIOPROFARMA C/FRIO  49.945   
</t>
  </si>
  <si>
    <t>CASSARA</t>
  </si>
  <si>
    <t xml:space="preserve">CERT 45527 EPOGEN 10000 UI SOL INY FCO AMP X 
1 ML </t>
  </si>
  <si>
    <t>HEMASTIM P JP</t>
  </si>
  <si>
    <t xml:space="preserve">HEMASTIM P JP 10000 UI jga.prell.  - Lab, Gemabiotech 
- Certificado N° 56196     </t>
  </si>
  <si>
    <t>CERT: 56196</t>
  </si>
  <si>
    <t>Gemabiotech</t>
  </si>
  <si>
    <t xml:space="preserve">HEMASTIM P JP 10000 UI jga.prell. x 1 56196  
</t>
  </si>
  <si>
    <t>HEMAX BIOSIDUS</t>
  </si>
  <si>
    <t xml:space="preserve">ERITROPOYETINA 10000 UI  FCO.AMP.  UNIDAD. MARCA BIOSIDUS HEMAX. 
CERT 38777    </t>
  </si>
  <si>
    <t>Renglón: 115, Código: 031202002.5, Descripción: ERITROPOYETINA 40000 UI  Presentación:  FCO.AMP.  Solicitado:  UNIDAD</t>
  </si>
  <si>
    <t>https://ar.kairosweb.com/precio/producto-hemastim-p-27270/</t>
  </si>
  <si>
    <t>GEMA</t>
  </si>
  <si>
    <t xml:space="preserve">ERITROPOYETINA 4.000 UI AMP GEMA C/FRIO (H-1-100) (UXC-2) 56196  
</t>
  </si>
  <si>
    <t xml:space="preserve">HEMAX 40000 UI BIOSIDUS </t>
  </si>
  <si>
    <t>CERT 38777- ERITROPOYETINA (EPOETINA ALFA) 40.000 UNIDADES/ ML SOLUCION INYECTABLE- 
PRESENTACION CAJA X 1</t>
  </si>
  <si>
    <t>BIOPROFARMA BAGO</t>
  </si>
  <si>
    <t xml:space="preserve">CERT 49945 ERITROGEN SOL INY FCO AMP X 40000 UI 
</t>
  </si>
  <si>
    <t>CERT: 49945</t>
  </si>
  <si>
    <t xml:space="preserve">ERITROPOYETINA 40000 UI  FCO.AMP.  UNIDAD. MARCA BIOSIDUS HEMAX. 
CERT 38777    </t>
  </si>
  <si>
    <t>Renglón: 116, Código: 031081080.1, Descripción: IBRUTINIB 140 MG ADMINISTRACION ORAL  Presentación:  CAPSULA  Solicitado:  UNIDAD</t>
  </si>
  <si>
    <t>https://ar.kairosweb.com/precio/producto-ibrutinex-29275/</t>
  </si>
  <si>
    <t>IBRUTINEX 140</t>
  </si>
  <si>
    <t xml:space="preserve">CERT 59318- IBRUTINIB 140 MG ADMINISTRACION ORAL- PRESENTACION CAJA X 
120 CAPS </t>
  </si>
  <si>
    <t>IBRUTINEX EVEREX</t>
  </si>
  <si>
    <t xml:space="preserve">IBRUTINIB 140 MG ADMINISTRACION ORAL  CAPSULA  UNIDAD. MARCA 
EVEREX. CERT 59318. PRESENTACION X 120 COMP    
</t>
  </si>
  <si>
    <t xml:space="preserve">BRIKATIB 140 ECZANE </t>
  </si>
  <si>
    <t xml:space="preserve">CERT 60038 IBRUTINIB 140 MG ADMINISTRACION ORAL- PRESENTACION CAJA X 
120 CAPS </t>
  </si>
  <si>
    <t>BINAP</t>
  </si>
  <si>
    <t xml:space="preserve">IBRUTINIB 140 MG   X 120 CAPS NO FACCIONABLES 
 MARCA: BINAP  LABORATORIO: VARIFARMA  CERT. ANMAT: 58845 
 </t>
  </si>
  <si>
    <t>ECZANE - BRIKATIB</t>
  </si>
  <si>
    <t xml:space="preserve">CERT ANMAT 59037  </t>
  </si>
  <si>
    <t>IBRUTINEX 140 MG CAPSULA - EVEREX</t>
  </si>
  <si>
    <t xml:space="preserve">CERT 59318  (PRESENTACIÓN CAJA X 90 CAPSULAS)   
</t>
  </si>
  <si>
    <t xml:space="preserve">BROCABE cáps.x 120 59037  </t>
  </si>
  <si>
    <t xml:space="preserve">CERT 59318 IBRUTINEX 140 MG CAPSULA DURA </t>
  </si>
  <si>
    <t>EVEREX - IBRUTINEX 140MG</t>
  </si>
  <si>
    <t>Ibrutinib 140 mg. Presentación caja de 90 y 120 cápsulas 
duras  Certificado 59318</t>
  </si>
  <si>
    <t>IBRUTINEX 140 mg cáps.x</t>
  </si>
  <si>
    <t xml:space="preserve">IBRUTINEX 140 mg cáps.x 90  ibrutinib  EVEREX ARGENTINA 
S.A.  Certf Anmat N° 59318  </t>
  </si>
  <si>
    <t>CERT: 59037</t>
  </si>
  <si>
    <t xml:space="preserve">IBRUTINIB 140 MG  CAPS VILANOR TUTEUR /TRAZ 58095  
</t>
  </si>
  <si>
    <t>ELEA- BROCABE</t>
  </si>
  <si>
    <t>11520</t>
  </si>
  <si>
    <t xml:space="preserve">IBRUTINIB 140 MG CAPS DURA BRIKATIB ECZANE C 60038 [90] 
</t>
  </si>
  <si>
    <t xml:space="preserve">CERT 59037 BROCABE 140 MG COMPRIMIDO RECUBIERTO </t>
  </si>
  <si>
    <t>ASPEN- PLIFOSIR</t>
  </si>
  <si>
    <t xml:space="preserve">CERT 57817 IMBRUVICA 140 MG CAPSULA </t>
  </si>
  <si>
    <t>Renglón: 117, Código: 031131011.1, Descripción: LANREOTIDA  120 MG (240 MG/ML), SOLUCION INYECTABLE, JERINGA DE 0,5 ML  Presentación:  JERINGA 0,5ML  Solicitado:  UNIDAD</t>
  </si>
  <si>
    <t>https://ar.kairosweb.com/precio/producto-somatuline-autogel-120mg-20858/</t>
  </si>
  <si>
    <t>SOMATULINE  120 MG  SANOFI</t>
  </si>
  <si>
    <t xml:space="preserve">CERT 48110- LANREOTIDA 120 MG (240 MG/ML), SOLUCION INYECTABLE, JERINGA 
DE 0,5 ML- PRESENTACION JER PRELLENA POR 1 </t>
  </si>
  <si>
    <t>SOMATULINE AUTOGEL 120 MG</t>
  </si>
  <si>
    <t xml:space="preserve">SOMATULINE AUTOGEL 120 MG jga.prell.x 0.5 ml  - Lab, 
Sanofi-Aventis - Certificado N° 48110  </t>
  </si>
  <si>
    <t xml:space="preserve">SOMATULINE AUTOGEL 120 MG jga.prell.x 0.5 ml 48110   
</t>
  </si>
  <si>
    <t>SOMATULINE AUTOGEL 120 MG jga.prell.x 0.5 ml</t>
  </si>
  <si>
    <t xml:space="preserve">SOMATULINE AUTOGEL 120 MG jga.prell.x 0.5 ml  lanreotido  
SANOFI-AVENTIS ARG SA  Certf Anmat N° 48110   
</t>
  </si>
  <si>
    <t>SOMATULINE</t>
  </si>
  <si>
    <t xml:space="preserve">LANREOTIDA 120 MG X 1 JGA.  MARCA: SOMATULINE  
LABORATORIO: SANOFI  CERT. ANMAT: 48110  </t>
  </si>
  <si>
    <t xml:space="preserve">LANREOTIDA 120 MG X 1 JGA PRELL SOMATULINE AUTOGEL SANOFI 
/TRAZ C/FRIO 48110  </t>
  </si>
  <si>
    <t xml:space="preserve">SOMATULINE AUTOGEL 120 jga.prell.x 0.5 ml , CERT ANMAT: 48110 
</t>
  </si>
  <si>
    <t>SANOFI-AVENTIS</t>
  </si>
  <si>
    <t xml:space="preserve">CERT 48110 SOMATULINE AUTOGEL 120 MG / 0.5 ML INY 
SUBCUTANEO JER PRELL X 0.5 ML SANOFI-AVENTIS </t>
  </si>
  <si>
    <t>Renglón: 118, Código: 031080038.1, Descripción: LENALIDOMIDA 10MG ADMINISTRACION ORAL  Presentación:  CAPSULA  Solicitado:  UNIDAD</t>
  </si>
  <si>
    <t>https://ar.kairosweb.com/precio/producto-mizarid-24985/</t>
  </si>
  <si>
    <t xml:space="preserve">MIZARID 10 MG  EVEREX </t>
  </si>
  <si>
    <t xml:space="preserve">CERT 56959- LENALIDOMIDA 10MG ADMINISTRACION ORAL- PRESENTACION CAJA X 21 
</t>
  </si>
  <si>
    <t>MIZARID 10 MG CAPSULA - EVEREX</t>
  </si>
  <si>
    <t xml:space="preserve">CERT 56959 (PRESENTACIÓN CAJA X 21 CAPSULAS)    
</t>
  </si>
  <si>
    <t>EVEREX - MIZARID 10 MG</t>
  </si>
  <si>
    <t>Lenalidomida 10 mg. Presentación caja por 21 cápsulas duras  
Certificado 56959</t>
  </si>
  <si>
    <t>MIZARID EVEREX</t>
  </si>
  <si>
    <t xml:space="preserve">LENALIDOMIDA 10MG ADMINISTRACION ORAL  CAPSULA  UNIDAD. MARCA EVEREX. 
CERT 56959. PRESENTACION X 21 COMP     
</t>
  </si>
  <si>
    <t>LENOMEL 10 MG LKM</t>
  </si>
  <si>
    <t xml:space="preserve">CERT 56697- LENALIDOMIDA 10MG ADMINISTRACION ORAL- PRESENTACION CAJA X 21 
</t>
  </si>
  <si>
    <t xml:space="preserve">CERT 56697 LENOMEL 10 MG CAPSULA DURA </t>
  </si>
  <si>
    <t>LENOMEL 10 MG CAPSULA - LABORATORIO LKM S.A.</t>
  </si>
  <si>
    <t xml:space="preserve">CERT 56697  (PRESENTACIÓN CAJA X 21 CAPSULAS)   
</t>
  </si>
  <si>
    <t xml:space="preserve">LEDANE 10  ECZANE </t>
  </si>
  <si>
    <t xml:space="preserve">CERT 58716 LENALIDOMIDA 10MG ADMINISTRACION ORAL- PRESENTACION CAJA X 21 
</t>
  </si>
  <si>
    <t>ECZANE -LEDANE</t>
  </si>
  <si>
    <t xml:space="preserve">CERT ANMAT 58716  </t>
  </si>
  <si>
    <t xml:space="preserve">LENALIDOMIDA 10 MG CAP LENOMEL LKM/TRAZ 56697  </t>
  </si>
  <si>
    <t>LENALIDOMIDA 10 MG X 21 CAPS MIZARID EVEREX /TRAZ  
    56959</t>
  </si>
  <si>
    <t xml:space="preserve">LENALIDOMIDA 10 MG CAPS DURA LEDANE ECZANE C 58716 [21] 
</t>
  </si>
  <si>
    <t xml:space="preserve">HEMALEN 10 MG  TEVA </t>
  </si>
  <si>
    <t>CERT 57857-LENALIDOMIDA 10MG ADMINISTRACION ORAL- PRESENTACION CAJA X 21</t>
  </si>
  <si>
    <t xml:space="preserve">CERT 57857 HEMALEN 10 MG CAPSULA DURA - VTO 04/2025 
</t>
  </si>
  <si>
    <t xml:space="preserve">HEMALEN 10 mg caps.x 21 57857  </t>
  </si>
  <si>
    <t>Renglón: 119, Código: 031080038.2, Descripción: LENALIDOMIDA 25MG ADMINISTRACION ORAL  Presentación:  CAPSULA  Solicitado:  UNIDAD</t>
  </si>
  <si>
    <t>MIZARID 25 MG - EVEREX</t>
  </si>
  <si>
    <t xml:space="preserve">CERT 56959 LENALIDOMIDA 25MG ADMINISTRACION ORAL- PRESENTACION CAJA X 21 
</t>
  </si>
  <si>
    <t>MIZARID 25 MG CAPSULA - EVEREX</t>
  </si>
  <si>
    <t xml:space="preserve">CERT 56959  (PRESENTACIÓN CAJA X 21 CAPSULAS)   
</t>
  </si>
  <si>
    <t xml:space="preserve">CERT 56959 MIZARID 25 MG CAPSULA DURA </t>
  </si>
  <si>
    <t>EVEREX - MIZARID 25 MG</t>
  </si>
  <si>
    <t>LENALIDOMIDA 25MG . Presentación caja por 21 cápsulas duras  
Certificado 56959</t>
  </si>
  <si>
    <t xml:space="preserve">LENALIDOMIDA 25MG ADMINISTRACION ORAL  CAPSULA  UNIDAD. MARCA EVEREX. 
CERT 56959. PRESENTACION X 21 COMP     
 </t>
  </si>
  <si>
    <t>LENOMEL 25 MG LKM</t>
  </si>
  <si>
    <t xml:space="preserve">CERT 56697- LENALIDOMIDA 25MG ADMINISTRACION ORAL- PRESENTACION CAJA X 21 
</t>
  </si>
  <si>
    <t xml:space="preserve">CERT 56697 LENOMEL 25 MG CAPSULA DURA </t>
  </si>
  <si>
    <t xml:space="preserve">LENOMEL 25 MG CAPSULA - LABORATORIO LKM S.A. </t>
  </si>
  <si>
    <t xml:space="preserve">CERT 56697 (PRESENTACIÓN CAJA X 21 CAPSULAS)    
</t>
  </si>
  <si>
    <t>LKM- LADEVINA</t>
  </si>
  <si>
    <t xml:space="preserve">CERT ANMAT 55192  </t>
  </si>
  <si>
    <t>ECZANE - LEDANE</t>
  </si>
  <si>
    <t xml:space="preserve">LEDANE 25 MG ECZANE </t>
  </si>
  <si>
    <t xml:space="preserve">CERT 58716 LENALIDOMIDA 25MG ADMINISTRACION ORAL- PRESENTACION CAJA X 21 
</t>
  </si>
  <si>
    <t xml:space="preserve">LENALIDOMIDA 25 MG CAP LENOMEL LKM /TRAZ 56697   
</t>
  </si>
  <si>
    <t xml:space="preserve">LENALIDOMIDA 25 MG CAPS DURA LEDANE ECZANE C 58716 [21] 
</t>
  </si>
  <si>
    <t xml:space="preserve">HEMALEN 25  TEVA </t>
  </si>
  <si>
    <t xml:space="preserve">CERT 57857- LENALIDOMIDA 25MG ADMINISTRACION ORAL- PRESENTACION CAJA X 21 
</t>
  </si>
  <si>
    <t xml:space="preserve">CERT 57857 HEMALEN 25 MG CAPSULA DURA TEVA </t>
  </si>
  <si>
    <t>IVAX- HEMALEN</t>
  </si>
  <si>
    <t xml:space="preserve">CERT ANMAT 57857  </t>
  </si>
  <si>
    <t xml:space="preserve">HEMALEN 25 mg caps.x 21 57857  </t>
  </si>
  <si>
    <t>Renglón: 120, Código: 031081093.1, Descripción: LENVATINIB 10 MG ADMINISTRACION ORAL  Presentación:  CAPSULA  Solicitado:  UNIDAD</t>
  </si>
  <si>
    <t>https://ar.kairosweb.com/precio/producto-lenvatinib-eczane-29545/</t>
  </si>
  <si>
    <t>ECZANE - LENVATINIB ECZANE</t>
  </si>
  <si>
    <t xml:space="preserve">CERT ANMAT 59760  </t>
  </si>
  <si>
    <t>LENVATIB</t>
  </si>
  <si>
    <t xml:space="preserve">LENVATINIB 10 MG X 30 CAPS. NO FRACCIONABLES  MARCA: 
LENVATIB  LABORATORIO: VARIFARMA  CERT. ANMAT: 58904   
</t>
  </si>
  <si>
    <t xml:space="preserve">LENVATIB 10 mg cáps.x 30 58904  </t>
  </si>
  <si>
    <t>LODATIR</t>
  </si>
  <si>
    <t xml:space="preserve">LODATIR 10 mg caps. - Lab, Raffo - Certificado N° 
58603    </t>
  </si>
  <si>
    <t xml:space="preserve">LENVATINIB ECZANE 10 MG </t>
  </si>
  <si>
    <t xml:space="preserve">CERT 59760-LENVATINIB 10 MG ADMINISTRACION ORAL- PRESENTACION CAJA X 30 
</t>
  </si>
  <si>
    <t xml:space="preserve">LODATIR 10 MG RAFFO </t>
  </si>
  <si>
    <t>CERT 58603 LENVATINIB 10 MG ADMINISTRACION ORAL- PRESENTACION CAJA X 
30</t>
  </si>
  <si>
    <t>LODATIR 10 MG CAPSULA - ASOFARMA</t>
  </si>
  <si>
    <t xml:space="preserve">CERT 58603 (PRESENTACIÓN CAJA X 30 CAPSULAS)    
</t>
  </si>
  <si>
    <t xml:space="preserve">CERT 58603 LODATIR 10 MG CAPSULA DURA </t>
  </si>
  <si>
    <t>LENVATINIB ECZANE</t>
  </si>
  <si>
    <t xml:space="preserve">LENVATINIB 10 MG ADMINISTRACION ORAL  CAPSULA  UNIDAD. MARCA 
ECZANE. CERT 59760. PRESENTACION X 30 CAPS DURAS   
 </t>
  </si>
  <si>
    <t xml:space="preserve">LENVATINIB 10 MG CAPS DURAS LENVATINIB ECZANE /TRAZ 59760  
</t>
  </si>
  <si>
    <t>LENVATINIB 10 MG LENVATIB VARIFARMA /TRAZ     
 58904</t>
  </si>
  <si>
    <t>LENVATINIB 10 MG CAPS DURA ECZANE C 59760 [30]</t>
  </si>
  <si>
    <t>Renglón: 121, Código: 031081093.2, Descripción: LENVATINIB  4 MG ADMINISTRACION ORAL  Presentación:  CAPSULA  Solicitado:  UNIDAD</t>
  </si>
  <si>
    <t>https://ar.kairosweb.com/precio/producto-lenvatib-27576/</t>
  </si>
  <si>
    <t xml:space="preserve">LENVATIB 4 mg cáps.x 30 58904  </t>
  </si>
  <si>
    <t xml:space="preserve">LENVATINIB 4 MG X 30 CPS NO FRACCIONABLES  MARCA: 
LENVATIB  LABORATORIO: VARIFARMA  CERT. ANMAT: 58904   
</t>
  </si>
  <si>
    <t xml:space="preserve">LODATIR 4 mg caps. - Lab, Raffo - Certificado N° 
58603  </t>
  </si>
  <si>
    <t xml:space="preserve">LODATIR 4 MG RAFFO </t>
  </si>
  <si>
    <t>CERT 58603  PRESENTACION CAJA X 30</t>
  </si>
  <si>
    <t>LODATIR 4 MG CAPSULA - ASOFARMA</t>
  </si>
  <si>
    <t xml:space="preserve">CERT 58603 (PRESENTACIÓN CAJA X 30 CAPSULAS) ASOFARMA   
</t>
  </si>
  <si>
    <t xml:space="preserve">CERT 58603 LODATIR 4 MG CAPSULA DURA </t>
  </si>
  <si>
    <t xml:space="preserve">LENVATINIB 4 MG ECZANE </t>
  </si>
  <si>
    <t xml:space="preserve">CERT 59760 LENVATINIB 4 MG ADMINISTRACION ORAL- CAJA X 30 
</t>
  </si>
  <si>
    <t xml:space="preserve">LENVATINIB 4 MG ADMINISTRACION ORAL  CAPSULA  UNIDAD. MARCA 
ECZANE. CERT 59760. PRESENTACION X 30 CAPS DURAS   
 </t>
  </si>
  <si>
    <t>LENVATINIB 4 MG CAPS DURA ECZANE C 59760 [30]</t>
  </si>
  <si>
    <t xml:space="preserve">LENVATINIB 4 MG CAPS DURAS LENVATINIB ECZANE /TRAZ 59760  
</t>
  </si>
  <si>
    <t>LENVATINIB 4 MG LENVATIB VARIFARMA /TRAZ     
 58904</t>
  </si>
  <si>
    <t>Renglón: 122, Código: 031081050.2, Descripción: MELFALAN  Presentación:  X 50MG.  Solicitado:  FCO.AMPOLLA</t>
  </si>
  <si>
    <t>https://ar.kairosweb.com/precio/producto-frimirt-29946/</t>
  </si>
  <si>
    <t xml:space="preserve">MELFALAN 50 MG X 1 F/A + 1 DILUY FRIMIRT 
KEMEX /TRAZ  59637  </t>
  </si>
  <si>
    <t>MELFALANO 50 MG FCO AMP LIOF FRIMIRT KEMEX C 59637 
[1]</t>
  </si>
  <si>
    <t>Renglón: 123, Código: 031081091.1, Descripción: NERATINIB 40 MG ADMINISTRACION ORAL  Presentación:  COMPRIMIDO  Solicitado:  UNIDAD</t>
  </si>
  <si>
    <t>https://ar.kairosweb.com/precio/producto-canitib-30771/</t>
  </si>
  <si>
    <t xml:space="preserve">CANITIB 40 mg comp.rec.x 180 59921  </t>
  </si>
  <si>
    <t>Pint Pharma</t>
  </si>
  <si>
    <t xml:space="preserve">NERLYNX 40 mg comp.rec.x 180 59040  </t>
  </si>
  <si>
    <t xml:space="preserve">CERT 59921 CANITIB 40 MG COMPRIMIDO RECUBIERTO </t>
  </si>
  <si>
    <t>CANITIB 40 mg comp.rec.x 180 , CERT ANMAT: 59921</t>
  </si>
  <si>
    <t>NERLYNX</t>
  </si>
  <si>
    <t xml:space="preserve">NERLYNX 40 mg comp.rec. - Lab, Pint Pharma - Certificado 
N° 59040    </t>
  </si>
  <si>
    <t>PINT PHARMA</t>
  </si>
  <si>
    <t xml:space="preserve">NERATINIB 40 MG COMP NERLYNX PINT PHARMA /TRAZ  59040 
 </t>
  </si>
  <si>
    <t>NERLYNX PINT PHARMA</t>
  </si>
  <si>
    <t xml:space="preserve">NERATINIB 40 MG ADMINISTRACION ORAL  COMPRIMIDO  UNIDAD. MARCA 
PINT PHARMA. CERT 59040. PRESENTACION X 180 COMP   
 </t>
  </si>
  <si>
    <t>Renglón: 124, Código: 031112003.1, Descripción: PALONOSETRON 0,5 MG + NETUPITANT 300 MG  Presentación:  CAPSULA  Solicitado:  UNIDAD</t>
  </si>
  <si>
    <t>https://ar.kairosweb.com/precio/producto-akynzeo-28631/</t>
  </si>
  <si>
    <t>AKYNZEO  LKM</t>
  </si>
  <si>
    <t xml:space="preserve">CERT 58956-PALONOSETRON 0,5 MG + NETUPITANT 300 MG- PRESENTACION CAJA 
X 1 CAPS </t>
  </si>
  <si>
    <t xml:space="preserve">CERT 58956 AKYNZEO 0.5 MG / 300 MG CAPSULA DURA 
</t>
  </si>
  <si>
    <t>AKYNZEO</t>
  </si>
  <si>
    <t xml:space="preserve">AKYNZEO caps.  - Lab, LKM Onco/Especi - Certificado N° 
58956  </t>
  </si>
  <si>
    <t xml:space="preserve">AKYNZEO  0,5 MG / 300 MG CAPSULA - LABORATORIO 
LKM S.A. </t>
  </si>
  <si>
    <t xml:space="preserve">CERT 58956 (PRESENTACIÓN POR UNIDAD)   </t>
  </si>
  <si>
    <t>AKYNZEO LKM</t>
  </si>
  <si>
    <t xml:space="preserve">PALONOSETRON 0,5 MG + NETUPITANT 300 MG  CAPSULA  
UNIDAD. MARCA LKM. CERT 58956    </t>
  </si>
  <si>
    <t>AKYNZEO 300MG/0.5MG cáps.</t>
  </si>
  <si>
    <t xml:space="preserve">AKYNZEO 300MG/0.5MG cáps.  netupitant+palonosentron  LABORATORIO  LKM S.A. 
 Certf Anmat N° 58956  </t>
  </si>
  <si>
    <t>LKM- AKYNZEO</t>
  </si>
  <si>
    <t xml:space="preserve">CERT ANMAT 58956  </t>
  </si>
  <si>
    <t xml:space="preserve">NETUPITANT+PALONOSETRON X 1 CAPS AKYNZEO LKM /TRAZ 46589   
</t>
  </si>
  <si>
    <t xml:space="preserve">PALONOSETRON 0,5 MG + NETUPITANT 300 MG CAPS. X 1 
 MARCA: AKYNZEO  LABORATORIO: LKM  CERT. ANMAT: 58956 
 </t>
  </si>
  <si>
    <t>Renglón: 125, Código: 031242003.3, Descripción: PAMIDRONATO DISODICO X 90 MG  Presentación:  FCO. AMPOLLA  Solicitado:  UNIDAD</t>
  </si>
  <si>
    <t>https://ar.kairosweb.com/precio/producto-aminomux-30-90-16037/</t>
  </si>
  <si>
    <t>AMINOMUX</t>
  </si>
  <si>
    <t xml:space="preserve">PAMIDRONATO 90 MG X 1 F.A  MARCA: AMINOMUX  
LABORATORIO: GADOR  CERT. ANMAT: 38471  </t>
  </si>
  <si>
    <t xml:space="preserve">AMINOMUX 90 MG GADOR </t>
  </si>
  <si>
    <t>CERT 38471- PAMIDRONATO 90 MG POLVO PARA SOLUCION INYECTABLE  
- PRESENTACION AMP X 1</t>
  </si>
  <si>
    <t xml:space="preserve">CERT 38471 AMINOMUX PVO LIOF P/INY FCO AMP X 90 
MG </t>
  </si>
  <si>
    <t>CERT: 38471</t>
  </si>
  <si>
    <t>GADOR- AMINOMUX 90</t>
  </si>
  <si>
    <t xml:space="preserve">CERT ANMAT 38471  </t>
  </si>
  <si>
    <t xml:space="preserve">PAMIDRONATO DISOD. 90 MG X 1 F/A AMINOMUX 90 GADOR 
38.471  </t>
  </si>
  <si>
    <t>Renglón: 126, Código: 031080057.1, Descripción: PANITUMUMAB 100 MG (20 MG/ML) SOLUCION INYECTABLE  Presentación:  VIAL X 5 ML  Solicitado:  UNIDAD</t>
  </si>
  <si>
    <t>https://ar.kairosweb.com/precio/producto-vectibix-22100/</t>
  </si>
  <si>
    <t xml:space="preserve">VECTIBIX 100 mg f.a.x 1 x 5 ml 56066  
</t>
  </si>
  <si>
    <t>VECTIBIX</t>
  </si>
  <si>
    <t xml:space="preserve">VECTIBIX 100 mg f.a. x 5 ml - Lab, Amgen 
- Certificaco N° 56066    </t>
  </si>
  <si>
    <t>VECTIBIX  AMGEN</t>
  </si>
  <si>
    <t xml:space="preserve">CERT 56066-PANITUMUMAB 100 MG (20 MG/ML) SOLUCION INYECTABLE-  PRESENTACION 
CAJA X 1 FCO AMPX  20 ML </t>
  </si>
  <si>
    <t>100 MG f.a. x 1 x 5 ML  CERTIFICADO 
ANMAT N 56066</t>
  </si>
  <si>
    <t>VECTIBIX AMGEN</t>
  </si>
  <si>
    <t xml:space="preserve">PANITUMUMAB 100 MG (20 MG/ML) SOLUCION INYECTABLE  VIAL X 
5 ML  UNIDAD. MARCA AMGEN. CERT 56066   
 </t>
  </si>
  <si>
    <t xml:space="preserve">PANITUMUMAB 100 MG X 1 F/A X 5 ML VECTIBIX 
/TRAZ C/FRIO 56066  </t>
  </si>
  <si>
    <t>AMGEN-VECTIBIX</t>
  </si>
  <si>
    <t xml:space="preserve">CERT ANMAT 56066  </t>
  </si>
  <si>
    <t xml:space="preserve">CERT 56066 VECTIBIX SOL P/INFUSION FCO AMP X 20 MG 
 </t>
  </si>
  <si>
    <t>Renglón: 127, Código: 031081069.2, Descripción: PAZOPANIB 400 MG ADMINISTRACION ORAL  Presentación:  COMPRIMIDO  Solicitado:  UNIDAD</t>
  </si>
  <si>
    <t>https://ar.kairosweb.com/precio/producto-kipanib-25479/</t>
  </si>
  <si>
    <t>KIPANIB</t>
  </si>
  <si>
    <t xml:space="preserve">PAZOPANIB 400 MG X 30 COMP NO FRACCIONABLES  MARCA: 
KIPANIB  LABORATORIO: VARIFARMA  CERT. ANMAT: 57607   
</t>
  </si>
  <si>
    <t>ECZANE- PAZOPANE</t>
  </si>
  <si>
    <t xml:space="preserve">CERT ANMAT 59068  </t>
  </si>
  <si>
    <t xml:space="preserve">PAZOPANE 400 MG ECZANE </t>
  </si>
  <si>
    <t xml:space="preserve">CERT 59068- PRESENTACION CAJA X 30-PAZOPANIB 400 MG ADMINISTRACION ORAL 
</t>
  </si>
  <si>
    <t>PAZOPANE ECZANE</t>
  </si>
  <si>
    <t xml:space="preserve">PAZOPANIB 400 MG ADMINISTRACION ORAL  COMPRIMIDO  UNIDAD. MARCA 
ECZANE. CERT 59068. PRESENTACION X 30 COMP    
</t>
  </si>
  <si>
    <t xml:space="preserve">PAZOPANIB 400 MG COMP PAZOPATER TUTEUR /TRAZ 57359   
</t>
  </si>
  <si>
    <t>PAZOPANIB 400 MG PAZOPANE ECZANE /TRAZ     
 59068</t>
  </si>
  <si>
    <t xml:space="preserve">CERT 57484 PACHTOR 400 MG COMPRIMIDO RECUBIERTO </t>
  </si>
  <si>
    <t>ASPEN- AZANIR</t>
  </si>
  <si>
    <t xml:space="preserve">CERT ANMAT 58074  </t>
  </si>
  <si>
    <t>PAZOPANIB 400 MG COMP PAZOPANE ECZANE C 59068 [30]</t>
  </si>
  <si>
    <t>Renglón: 128, Código: 031083006.1, Descripción: PEMBROLIZUMAB 100 MG (25 MG/ML) SOLUCION INYECTABLE  Presentación:  VIAL X 4 ML  Solicitado:  UNIDAD</t>
  </si>
  <si>
    <t>https://ar.kairosweb.com/precio/producto-keytruda-25667/</t>
  </si>
  <si>
    <t xml:space="preserve">KEYTRUDA 100 mg vial x 2 x 4 ml 57850 
 </t>
  </si>
  <si>
    <t xml:space="preserve">CERT 57850 KEYTRUDA 25 MG/ML SOL P/INF FCO AMP X 
4 ML </t>
  </si>
  <si>
    <t>KEYTRUDA  100 MG MSD</t>
  </si>
  <si>
    <t xml:space="preserve">CERT 57850- PEMBROLIZUMAB 100 MG (25 MG/ML) SOLUCION INYECTABLE  
VIAL X 4 ML - PRESENTACION CAJA X 2 VIALES- 
EL  PRECIO OFERTADO CORRESPONDE A 1 VIAL TAL COMO 
SE SOLICITA </t>
  </si>
  <si>
    <t>KEYTRUDA MERCK</t>
  </si>
  <si>
    <t xml:space="preserve">PEMBROLIZUMAB 100 MG (25 MG/ML) SOLUCION INYECTABLE  VIAL X 
4 ML  UNIDAD. MARCA MERCK. CERT 57850   
 </t>
  </si>
  <si>
    <t>KEYTRUDA</t>
  </si>
  <si>
    <t>100 MG vial x 2 x 4 ML  CERTIFICADO 
ANMAT N° 57850</t>
  </si>
  <si>
    <t xml:space="preserve">KEYTRUDA 100 mg vial x 4 ml - Lab, MSD 
Argentina S - Certificado N° 57850  </t>
  </si>
  <si>
    <t>keytruda</t>
  </si>
  <si>
    <t xml:space="preserve">Nº de Certificado: 57850  Laboratorio: MSD ARGENTINA S R 
L  Nombre Comercial: KEYTRUDA Envases Secundarios:  Isologos:  
Nombre Genérico: PEMBROLIZUMAB  Forma Farmacéutica: SOLUCION PARA INFUSION Nº 
de Troquel:  Fórmula:  Vía de Administración: INTRAVENOSA  
Condición de Expendio: BAJO RECETA ARCHIVADA  Presentación: 2 FRASCO 
AMPOLLA por 4 ML  GTIN: 07793081098495 Etiquetas Trazabilidad:  
Prospectos Comercializados:  Información para el Paciente:  ACTIVO  
Ingrediente (s) Farmacéutico (s) Activo (s) (IFA)  IFA Cant. 
</t>
  </si>
  <si>
    <t xml:space="preserve">PEMBROLIZUMAB 100 MG VIAL X 4 ML F/A KEYTRUDA MSD 
ARGENTINA - TRAZ C/FRIO 57850  </t>
  </si>
  <si>
    <t>MSD ARGENTINA- KEYTRUDA</t>
  </si>
  <si>
    <t xml:space="preserve">CERT ANMAT 57850  </t>
  </si>
  <si>
    <t>Renglón: 129, Código: 031081070.1, Descripción: PEMETREXED 500MG POLVO PARA SOLUCION PARA INFUSION  Presentación:  VIAL  Solicitado:  UNIDAD</t>
  </si>
  <si>
    <t>https://ar.kairosweb.com/precio/producto-enzastar-20938/</t>
  </si>
  <si>
    <t>ENZASTAR 500 LKM</t>
  </si>
  <si>
    <t>CERT 54984 PEMETREXED 500MG POLVO PARA SOLUCION PARA INFUSION- PRESENTACION 
CAJA X 1</t>
  </si>
  <si>
    <t xml:space="preserve">CERT 54984 ENZASTAR 500 MG INY LIOF FCO AMP  
</t>
  </si>
  <si>
    <t xml:space="preserve">ENZASTAR 500 MG FCO AMP - LABORATORIO LKM S.A.  
</t>
  </si>
  <si>
    <t xml:space="preserve">CERT 54984  (PRESENTACIÓN POR UNIDAD)  </t>
  </si>
  <si>
    <t>LKM- ENZASTAR 500</t>
  </si>
  <si>
    <t xml:space="preserve">CERT ANMAT 54984  </t>
  </si>
  <si>
    <t>ENZASTAR LKM</t>
  </si>
  <si>
    <t xml:space="preserve">PEMETREXED 500MG POLVO PARA SOLUCION PARA INFUSION  VIAL  
UNIDAD. MARCA LKM. CERT 54984    </t>
  </si>
  <si>
    <t xml:space="preserve">PEMETREXED 500 MG X 1 F/A ENZASTAR LKM/TR 54984  
</t>
  </si>
  <si>
    <t>ENZASTAR</t>
  </si>
  <si>
    <t xml:space="preserve">PEMETREXED 500MG F.A X 1  MARCA: ENZASTAR  LABORATORIO: 
LKM  CERT. ANMAT: 54984  </t>
  </si>
  <si>
    <t xml:space="preserve">EKEL  CELNOVA </t>
  </si>
  <si>
    <t>CERT 56063  PRESENTACION CAJA X 1 PEMETREXED 500MG POLVO 
PARA SOLUCION PARA INFUSION</t>
  </si>
  <si>
    <t>Renglón: 130, Código: 031080044.1, Descripción: PONATINIB  45 MG ADMINISTRACION ORAL  Presentación:  COMPRIMIDO  Solicitado:  UNIDAD</t>
  </si>
  <si>
    <t>https://ar.kairosweb.com/precio/producto-nibclus-28908/</t>
  </si>
  <si>
    <t xml:space="preserve">NIBCLUS 45 mg comp.rec.x 30 59001  </t>
  </si>
  <si>
    <t>NIBCLUS</t>
  </si>
  <si>
    <t xml:space="preserve">PONATINIB 45 MG  COMP.REC.X 30 NO FRACCIONABLES  MARCA: 
NIBCLUS  LABORATORIO: VARIFARMA  CERT. ANMAT: 59001   
 </t>
  </si>
  <si>
    <t xml:space="preserve">PONATINIB 45 MG COMP NIBCLUS VARIFARMA /TRAZ 59001   
</t>
  </si>
  <si>
    <t xml:space="preserve">PONATIXANE 45  ECZANE </t>
  </si>
  <si>
    <t>CERT 60119 PONATINIB 45 MG ADMINISTRACION ORAL  PRESENTACION CAJA 
X 30</t>
  </si>
  <si>
    <t>PONATIXANE ECZANE</t>
  </si>
  <si>
    <t xml:space="preserve">PONATINIB 45 MG ADMINISTRACION ORAL  COMPRIMIDO  UNIDAD. MARCA 
ECZANE. CERT 60119. PRESENTACION X 30 COMP    
</t>
  </si>
  <si>
    <t>ECZANE- PONATIXANE</t>
  </si>
  <si>
    <t xml:space="preserve">CERT ANMAT 60119  </t>
  </si>
  <si>
    <t xml:space="preserve">PONAZIC 45  RAFFO </t>
  </si>
  <si>
    <t>CERT 59145- PONATINIB 45 MG ADMINISTRACION ORAL- PRESENTACION CAJA X 
30</t>
  </si>
  <si>
    <t>PONAZIC 45 MG COMP REC - ASOFARMA</t>
  </si>
  <si>
    <t>CERT 59145 (PRESENTACIÓN CAJA X 30 COMP)</t>
  </si>
  <si>
    <t xml:space="preserve">CERT 59145 PONAZIC 45 MG COMPRIMIDO RECUBIERTO </t>
  </si>
  <si>
    <t xml:space="preserve">PONAZIC 45 mg comp.rec.x 30 59145  </t>
  </si>
  <si>
    <t>PONATINIB 45 MG COMP PONATIXANE ECZANE C 60119 [30]</t>
  </si>
  <si>
    <t>ASPEN- TOKINER</t>
  </si>
  <si>
    <t xml:space="preserve">CERT ANMAT 59721  </t>
  </si>
  <si>
    <t>PONATIXANE 45 mg comp.rec.x 30 , CERT ANMAT: 60119</t>
  </si>
  <si>
    <t>V</t>
  </si>
  <si>
    <t>Renglón: 131, Código: 032340005.1, Descripción: AGUJA HIPODERMICA 5MM/6MM DE LARGO  P/JERINGA PRELLENA DE INSULINA  Presentación:  UNIDAD</t>
  </si>
  <si>
    <t>https://ar.kairosweb.com/precio/producto-agujas-accu-fine-27807/</t>
  </si>
  <si>
    <t xml:space="preserve">AGUJA HIPODERMICA 6MM DE LARGO P/JERINGA PRELLENA DE INSULINA  
32G UNIDAD. MARCA ROCHE. PM 2276-10     
</t>
  </si>
  <si>
    <t>BIOLATINA SRL</t>
  </si>
  <si>
    <t>ACCU-FINE</t>
  </si>
  <si>
    <t>SE COTIZA: AGUJAS ACCU-FINE PEN NEEDLE 32 G X 6 
MM - PM 2276-10</t>
  </si>
  <si>
    <t>ACCU-FINE 32G X 6MM AGUJAS ROCHE (UXC-24) PM 2276-10</t>
  </si>
  <si>
    <t>AGUJAS BD ULTRAFINE 5MM 31G</t>
  </si>
  <si>
    <t xml:space="preserve">AGUJAS BD ULTRAFINE 5MM 31G x 5mm caja  - 
Lab, Celnova Argenti - Certificado N° 4991    
 </t>
  </si>
  <si>
    <t>BD ULTRA FINE</t>
  </si>
  <si>
    <t>SE COTIZA: Aguja BD Ultra-Fine™  5mm x 31G (Lila) 
- CÓDIGO: 320147 - PM 634-32</t>
  </si>
  <si>
    <t>NOVOFINE 32 G X 6 MM NOVO NORDISK</t>
  </si>
  <si>
    <t>CERT PM 739-7- BOLSA X 100</t>
  </si>
  <si>
    <t>NOVOFINE 32G 6MM TIP - NOVO NORDISK</t>
  </si>
  <si>
    <t xml:space="preserve">CERT PM 739-7 (PRESENTACIÓN CAJA X 100 AGUJAS)   
</t>
  </si>
  <si>
    <t>NOVO NORDISK 32 G- 6 MM (PRES X 100 AGUJAS)- 
NOVOFINE</t>
  </si>
  <si>
    <t xml:space="preserve">CERT ANMAT PM 739  </t>
  </si>
  <si>
    <t xml:space="preserve">PM 739-7 NOVOFINE 32G 6MM AGUJA X UNIDAD </t>
  </si>
  <si>
    <t>Renglón: 132, Código: 032340005.2, Descripción: AGUJA HIPODERMICA 4MM DE LARGO  (NANO) P/JERINGA PRELLENA DE INSULINA  Presentación:  UNIDAD</t>
  </si>
  <si>
    <t xml:space="preserve">AGUJA HIPODERMICA 4MM DE LARGO (NANO) P/JERINGA PRELLENA DE INSULINA 
 UNIDAD. MARCA ROCHE. PM 2276-10     
</t>
  </si>
  <si>
    <t>SE COTIZA: SE COTIZA AGUJA ACCU-FINE PEN NEEDLE 32 G 
X 4 MM</t>
  </si>
  <si>
    <t>ACCU-FINE 32G X 4MM AGUJAS ROCHE (UXC-12) PM 2276-10</t>
  </si>
  <si>
    <t>AGUJAS BD ULTRAFINE 4MM 32G (EF)</t>
  </si>
  <si>
    <t xml:space="preserve">AGUJAS BD ULTRAFINE 4MM 32G (EF) x 4mm caja  
- Lab, Celnova Argenti - Certificado N° 4991   
   </t>
  </si>
  <si>
    <t>SE COTIZA: Aguja BD Ultra-Fine™  4mm x 32G (Verde) 
- CÓDIGO: 320489 - PM 634-215</t>
  </si>
  <si>
    <t>NOVOFINE 32 G X 4 MM NOVO NORDISK</t>
  </si>
  <si>
    <t>CERT PM 739-19  BOLSA X 100</t>
  </si>
  <si>
    <t>NOVOFINE 32G 4MM - NOVO NORDISK</t>
  </si>
  <si>
    <t>NOVO NORDISK 32 G- 4 MM (PRES X 100 AGUJAS)- 
NOVOFINE</t>
  </si>
  <si>
    <t xml:space="preserve">CERT PM 739  </t>
  </si>
  <si>
    <t xml:space="preserve">PM 739-7 NOVOFINE 32G 4MM AGUJA X UNIDAD </t>
  </si>
  <si>
    <t>Renglón: 133, Código: 031134007.3, Descripción: INSULINA GLARGINA ACCION PROLONGADA 100 UI  Presentación:  JER.PRELL.  Solicitado:  UNIDAD</t>
  </si>
  <si>
    <t>https://ar.kairosweb.com/precio/producto-insulina-lantus-solostar-19429/</t>
  </si>
  <si>
    <t xml:space="preserve">LANTUS SOLOSTAR SANOFI </t>
  </si>
  <si>
    <t xml:space="preserve">CERT 49147-INSULINA GLARGINA 100 U/ML SOLUCIÓN INYECTABLE- PRESENTACION CAJA X 
5 LAPICERAS PRELLENAS  - SE ADJUNTA DOCUMENTO POR BOTON 
DOSIFICADOR PARA PERSONAS NO VIDENTES </t>
  </si>
  <si>
    <t>LANTUS</t>
  </si>
  <si>
    <t xml:space="preserve">NSULINA GLARGINA 100 U/ML LAP.PRELLX5 NO FRACCIONABLE  MARCA: LANTUS 
 LABORATORIO: SANOFI  CERT. ANMAT: 49147  </t>
  </si>
  <si>
    <t xml:space="preserve">INSULINA LANTUS SOLOSTAR 100UI/ml lap.prellx5x3ml  49147    
</t>
  </si>
  <si>
    <t>TOUJEO 300 UI SANOFI</t>
  </si>
  <si>
    <t xml:space="preserve">CERT 58054  PRESENTACION CAJA X 3 LAP PRELLENAS  
</t>
  </si>
  <si>
    <t xml:space="preserve">INSULINA LANTUS SOLOSTAR 100UI/ml lap.prellx5x3ml , CERT ANMAT: 49147  
</t>
  </si>
  <si>
    <t>CERT 59.086</t>
  </si>
  <si>
    <t xml:space="preserve">CERT 59086 DENSULENT LAP PRELL X 3 ML   
</t>
  </si>
  <si>
    <t xml:space="preserve">DENSULENT DENVER </t>
  </si>
  <si>
    <t xml:space="preserve">CERT 59086-  PRESENTACION CAJA X 5 JER PRELLENAS  
</t>
  </si>
  <si>
    <t>DENVER- DENSULENT</t>
  </si>
  <si>
    <t xml:space="preserve">CERT ANMAT 59086  </t>
  </si>
  <si>
    <t>DENSULENT 100 UI LAPICERA PRELLENADA X 3 ML - DENVER 
FARMA</t>
  </si>
  <si>
    <t xml:space="preserve">CERT 59086  (PRESENTACIÓN CAJA X 5 LAP)   
</t>
  </si>
  <si>
    <t xml:space="preserve">INSULINA DENSULENT </t>
  </si>
  <si>
    <t xml:space="preserve">INSULINA DENSULENT lap. prell. x 5 x 3 ml - 
Lab, Denver Farma - Certificado N° 59086  </t>
  </si>
  <si>
    <t xml:space="preserve">INSULINA GLARGINA 100 U/ML SOLUCIÓN INYECTABLE  </t>
  </si>
  <si>
    <t>CERT: 59086</t>
  </si>
  <si>
    <t>DENSULENT DENVER</t>
  </si>
  <si>
    <t xml:space="preserve">INSULINA GLARGINA ACCION PROLONGADA 100 UI  JER.PRELL.  UNIDAD. 
MARCA DENVER. CERT 59086    </t>
  </si>
  <si>
    <t>certifica anmat numero 51016</t>
  </si>
  <si>
    <t xml:space="preserve">INSULINA GLARGINA 100 UI / 3 ML LAP PRELL DENSULENT 
DENVER C/FRIO /TRAZ T/A 59086  </t>
  </si>
  <si>
    <t xml:space="preserve">BASAGLAR </t>
  </si>
  <si>
    <t xml:space="preserve">CERT 58076  CAJA X 5 JER PRELLENAS - E 
ADJUNTA INFORMACION SOBRE BOTON DOSIFICADOR PARA PERSONAS NO VIDENTES  
</t>
  </si>
  <si>
    <t xml:space="preserve">CERT 58076 BASAGLAR 100 U / ML JER PRELL X 
3 ML - VTO 09/2025 </t>
  </si>
  <si>
    <t>lantus</t>
  </si>
  <si>
    <t>Nº de Certificado: 49147  Laboratorio: SANOFI-AVENTIS ARGENTINA SOCIEDAD ANONIMA 
 Nombre Comercial: LANTUS Envases Secundarios:  Isologos:  Nombre 
Genérico: INSULINA GLARGINA  Forma Farmacéutica: SOLUCION INYECTABLE Nº de 
Troquel:  Fórmula:  Vía de Administración: SUBCUTANEA  Condición 
de Expendio: BAJO RECETA  Presentación: 5 LAPICERA PRELLENADA por 
3 ML  GTIN: 07795312020763 Etiquetas Trazabilidad:  Prospectos</t>
  </si>
  <si>
    <t>MONTPELIIER-SANOFI- OPTISULIN</t>
  </si>
  <si>
    <t xml:space="preserve">CERT ANMAT 54542  </t>
  </si>
  <si>
    <t>Renglón: 134, Código: 031134006.2, Descripción: INSULINA ASPARTICA 100 UI/ML Presentación:  JER.PRELLENA</t>
  </si>
  <si>
    <t>https://ar.kairosweb.com/precio/producto-insulina-apidra-solostar-19430/</t>
  </si>
  <si>
    <t>APIDRA SOLOSTAR SANOFI</t>
  </si>
  <si>
    <t xml:space="preserve">CERT 52571- PRESENTACION CAJA X 5 LAP PRELLENAS </t>
  </si>
  <si>
    <t xml:space="preserve">RAPILOG ONE 100 UI lapic.x 5 x 3 ml 60020 
 </t>
  </si>
  <si>
    <t xml:space="preserve">HUMALOG KWIKPEN  RAFFO </t>
  </si>
  <si>
    <t xml:space="preserve">CERT 45940- PRESENTACION CAJA X 5 LAP PRELLENAS </t>
  </si>
  <si>
    <t xml:space="preserve">CERT 45940 SE COTIZA COMO ALTERNATIVA INSULINA LISPRO - HUMALOG 
KWIKPEN 100 U / ML LAP P/INY X 3 ML 
</t>
  </si>
  <si>
    <t xml:space="preserve">INSULINA NOVORAPID FLEXPEN </t>
  </si>
  <si>
    <t xml:space="preserve">INSULINA NOVORAPID FLEXPEN 100 UI lapic. x 3 ml - 
Lab, Novo Nordisk - Certificado N° 48419    
</t>
  </si>
  <si>
    <t xml:space="preserve">INSULINA ASPARTICA 100 UI / 3 ML  LAP RAPILOG 
ONE VARIFARMA /TRAZ C/FRIO T/A  60020  </t>
  </si>
  <si>
    <t>NOVO NORDISK- NOVORAPID FLEXTOUCH</t>
  </si>
  <si>
    <t xml:space="preserve">CERT ANMAT 48419  </t>
  </si>
  <si>
    <t>NOVORAPID FLEXPEN   NOVO NORDISK</t>
  </si>
  <si>
    <t xml:space="preserve">CERT 48419- PRESENTACION CAJA X 5 JER PRELLENAS - SE 
ADJUNTA INFORMACION SOBRE BOTON CON SISTEMA DE SONIDO PARA NO 
VIDENTES </t>
  </si>
  <si>
    <t>NOVORAPID FLEXPEN 100 UI LAPICERA PRELLENADA X 3 ML - 
NOVO NORDISK</t>
  </si>
  <si>
    <t xml:space="preserve">CERT 48419 (PRESENTACIÓN CAJA X 5 LAP)    
</t>
  </si>
  <si>
    <t xml:space="preserve">CERT 48419 NOVORAPID FLEXPEN 100 U/ML SOL INY LAP PRELL 
X 3 ML   </t>
  </si>
  <si>
    <t>NOVORAPID FLEXPEN</t>
  </si>
  <si>
    <t xml:space="preserve">INSULINA ASPARTICA 100 U/ML X 5 JGA. NO FRACCIONABLES  
MARCA: NOVORAPID FLEXPEN  LABORATORIO: NOVO NORDISK  CERT. ANMAT: 
48419    </t>
  </si>
  <si>
    <t>CERT: 48419</t>
  </si>
  <si>
    <t>INSULINA NOVORAPID FLEXPEN 100 UI lapic.x 5 x 3 ml 
, CERT ANMAT: 48419</t>
  </si>
  <si>
    <t>Renglón: 135, Código: 031134004.1, Descripción: INSULINA CORRIENTE HUMANA 100 UI  Presentación:  FCO.AMP X10ML  Solicitado:  ENVASE</t>
  </si>
  <si>
    <t>https://ar.kairosweb.com/precio/producto-densulin-regular-27669/</t>
  </si>
  <si>
    <t>CERT 52.706</t>
  </si>
  <si>
    <t>DENVER- DENSULIN R</t>
  </si>
  <si>
    <t xml:space="preserve">CERT ANMAT 52706  </t>
  </si>
  <si>
    <t xml:space="preserve">DENSULIN R DENVER </t>
  </si>
  <si>
    <t xml:space="preserve">CERT 52706-  FCO AMP X 10 ML </t>
  </si>
  <si>
    <t xml:space="preserve">CERT 52706 DENSULIN R FCO AMP X 10 ML  
</t>
  </si>
  <si>
    <t>DENSULIN R 100 UI FCO AMP X 10 ML - 
DENVER FARMA</t>
  </si>
  <si>
    <t xml:space="preserve">CERT 52706  (PRESENTACIÓN POR UNIDAD)  </t>
  </si>
  <si>
    <t>DENSULIN DENVER</t>
  </si>
  <si>
    <t xml:space="preserve">INSULINA CORRIENTE HUMANA 100 UI  FCO.AMP X10ML ENVASE. MARCA 
DENVER. CERT 52706    </t>
  </si>
  <si>
    <t xml:space="preserve">INSULINA CORRIENTE HUMANA (RECOMBINANTE) 100 UI SOLUCIÓN INYECTABLE  DENSULIN 
R CTE 100UI. INY X 10ML </t>
  </si>
  <si>
    <t>CERT: 52706</t>
  </si>
  <si>
    <t>certificado anmat numero 52706</t>
  </si>
  <si>
    <t>INSULINA DENSULIN R</t>
  </si>
  <si>
    <t xml:space="preserve">INSULINA CORRIENTE HUMANA 100 UI X 1  MARCA: DENSULIN 
R  LABORATORIO_: DENVERFARMA  CERT. ANMAT: 52706   
</t>
  </si>
  <si>
    <t xml:space="preserve">INSULINA DENSULIN R Hum.recomb.100UI/mlx10ml - Lab, Denver Farma - Certificado 
N° 52706  </t>
  </si>
  <si>
    <t>NOVO</t>
  </si>
  <si>
    <t xml:space="preserve">INSULINA HUMANA CTE 100 UI X 1 F/A 10 ML 
DENVER DENSULIN R T/A C/FRIO /TRAZ  52.706   
</t>
  </si>
  <si>
    <t>Renglón: 136, Código: 031134003.1, Descripción: INSULINA NPH HUMANA X 100 UI  Presentación:  FCO.AMPOLLA  Solicitado:  UNIDAD</t>
  </si>
  <si>
    <t>https://ar.kairosweb.com/precio/producto-insulina-densulin-n-17909/</t>
  </si>
  <si>
    <t xml:space="preserve">DENVER- DENSULIN N </t>
  </si>
  <si>
    <t xml:space="preserve">DENSULIN N DENVER </t>
  </si>
  <si>
    <t xml:space="preserve">CERT 52706  FCO AMP X 10 ML </t>
  </si>
  <si>
    <t xml:space="preserve">CERT 52706 DENSULIN N FCO AMP X 10 ML  
</t>
  </si>
  <si>
    <t>DENSULIN N 100 UI FCO AMP X 10 ML - 
DENVER FARMA</t>
  </si>
  <si>
    <t xml:space="preserve">CERT 52706 (PRESENTACIÓN POR UNIDAD)  </t>
  </si>
  <si>
    <t xml:space="preserve">INSULINA NPH HUMANA X 100 UI  FCO.AMPOLLA  UNIDAD. 
MARCA DENVER. CERT 52706    </t>
  </si>
  <si>
    <t xml:space="preserve">INSULINA NPH HUMANA (ISÓFANA) 100 U/ML SUSPENSIÓN INYECTABLE  DENSULIN 
N NPH 100UI.INY. X 10 ML </t>
  </si>
  <si>
    <t>DENSULIN N</t>
  </si>
  <si>
    <t>INSULINA NPH HUMANA (ISÓFANA) 100 U/ML   MARCA: DENSULIN 
N  LABORATORIO: DENVER FARMA  CERT. ANMAT: 52706</t>
  </si>
  <si>
    <t>INSULINA DENSULIN N</t>
  </si>
  <si>
    <t xml:space="preserve">INSULINA DENSULIN N Hum.recomb.100UI/mlx10ml - Lab, Denver Farma - Certificado 
N° 52706  </t>
  </si>
  <si>
    <t xml:space="preserve">INSULINA HUMANA NPH 100 UI X 1 F/A 10 ML 
DENVER DENSULIN N S/T C/FRIO - TRAZ  52.706  
</t>
  </si>
  <si>
    <t>Renglón: 137, Código: 031134003.4, Descripción: INSULINA NPH HUMANA X 100 UI  Presentación:  JER.PRELL/CAR  Solicitado:  JERING/CARTUC</t>
  </si>
  <si>
    <t xml:space="preserve">INSULINA DENSULIN N </t>
  </si>
  <si>
    <t xml:space="preserve">INSULINA DENSULIN N  HM 100UI lap.prellx3ml - Lab, Denver 
Farma - Certificado N° 52706  </t>
  </si>
  <si>
    <t xml:space="preserve">HUMULIN N KWIKPEN  RAFFO </t>
  </si>
  <si>
    <t xml:space="preserve">CERT 39018- PRESENTACION CAJA X 5 LAP PRELLENAS </t>
  </si>
  <si>
    <t xml:space="preserve">CERT 39018 HUMULIN N KWIKPEN 100 UI / ML LAP 
PRELL X 3 ML </t>
  </si>
  <si>
    <t>NSULINA HUMANA NPH 100 UI JER PRELL X 3 ML 
DENSULIN ISOFANA DENVER C/FRIO /TRAZ   51016</t>
  </si>
  <si>
    <t>HUMULIN N KWIKPEN</t>
  </si>
  <si>
    <t xml:space="preserve">INSULINA NPH HUMANA  100 U/ML X  5 NO 
FRACCIONABLE  MARCA: HUMULIN N KWIKPEN   LABORATORIO: RAFFO 
 CERT. ANMAT: 38987  </t>
  </si>
  <si>
    <t>INSULATARD FLEXPEN 100 UI NOVO NORDISK</t>
  </si>
  <si>
    <t xml:space="preserve">CERT 38987  PRSENTACION CAJA X 5 LAPICERAS PRELLENAS - 
E ADJUNTA INFORMACION SOBRE BOTON DOSIFICADOR PARA NO VIDENTES  
</t>
  </si>
  <si>
    <t>NOVO- INSULATARD FLEXPEN</t>
  </si>
  <si>
    <t xml:space="preserve">CERT ANMAT 38987  </t>
  </si>
  <si>
    <t>INSULATARD FLEXPEN HM 100 UI LAPICERA PRELLENADA X 3 ML 
- NOVO NORDISK</t>
  </si>
  <si>
    <t xml:space="preserve">CERT 38987 (PRESENTACIÓN CAJA X 5 LAP)    
</t>
  </si>
  <si>
    <t xml:space="preserve">CERT 38987 INSULATARD FLEXPEN 100 UI / ML SUS INY 
LAP PRELL X 3 ML </t>
  </si>
  <si>
    <t xml:space="preserve">DENVER- DENSULIN ISOFANA </t>
  </si>
  <si>
    <t xml:space="preserve">CERT ANMAT 51016  </t>
  </si>
  <si>
    <t xml:space="preserve">INSULINA INSULATARD FLEXPEN HM 100UI lap.prellx5x3ml , CERT ANMAT: 38987 
</t>
  </si>
  <si>
    <t>Renglón: 138, Código: 032340001.1, Descripción: SISTEMA  DE MONITOREO  CONTINUO DE GLUCOSA PARA 90 DÍAS  Presentación:  KIT</t>
  </si>
  <si>
    <t>DROGUERIA FARMAQUIO SRL</t>
  </si>
  <si>
    <t>SIBIONICS GS1</t>
  </si>
  <si>
    <t xml:space="preserve">SISTEMA DE MEDICION CONTINUA DE GLUCOSA, ORIGEN CHINA. CONTIENE 1 
APLICADOR DE SENSOR, 1 PAQUETE DE SENSOR Y 1 PARCHE 
POR ENVASE. VIDA UTIL 14 DIAS. IMPERMEABLE. . EL SISTEMA 
OPERA CON UNA APP COMPATIBLE CON IOS Y ANDROID. TRANSMITE 
AUTOMATICAMENTE CADA 5 MINUTOS AL SMARTPHONE Y TAMBIEN PUEDE EMITIR 
ALERTAS A OTROS SMARTPHONES REGISTRADOS. NO ES NECESARIO ESCANEAR EL 
SENSOR EN EL TELEFONO, LA MEDICION SE ENVIA DIRECTAMENTE POR 
BLUETOOTH. TIENE ALTO INDICE DE CONFIABILIDAD, VALOR DE MARD 8.83% 
EL SISTEMA GENERA DISTINTOS TIPOS DE METRICAS. LA INFORMACION PUEDE 
COMPARTIRSE CON EL MEDICO VIA MAIL. SE ADJUNTA ENLACE CON 
TUTORIAL https://www.youtube.com/watch?v=_T2LHwCf_rU  SIN DOLOR, DISCRETO, DE FACIL UTILIZACION. SE 
OFRECE CAPACITACION PRESENCIAL O REMOTA. PM 2763-2, INICIO DE TRAMITE 
14/11/2024  </t>
  </si>
  <si>
    <t>SENSOR FREESTYLE LIBE 2 PLUS</t>
  </si>
  <si>
    <t xml:space="preserve">SENSOR FREESTYLE LIBE 2 PLUS sensor - Lab, Abbott Diabetes 
- Certificado N° 39933  </t>
  </si>
  <si>
    <t xml:space="preserve">PM 39-592 FREESTYLE LIBRE SENSOR SIST FLASH DE MONITOREO DE 
GLUCOSA </t>
  </si>
  <si>
    <t>FREESTYLE 1 ABBOTT</t>
  </si>
  <si>
    <t xml:space="preserve">"FREESTYLE LIBRE 1  PM 39-592  KIT X 6 
SENSORES (PARA 84 DÍAS)  CON LA COMPRA DE SENSORES 
SE BONIFICA LECTORES PARA FREESTYLE LIBRE 1 SEGÚN NECESIDAD DE 
LA INSTITUCIÓN (RENGLÓN 139 BASE).  CON LA COMPRA DE 
SENSORES SE BONIFICA TIRAS DE CETONAS Y LECTORES SEGÚN NECESIDAD 
DE LA INSTITUCIÓN (RENGLONES 140 Y 141).  SE OFRECE 
SERVICIO DE EDUCACIÓN GRATUITA PARA PACIENTES, 0800 PARA CONSULTAS Y 
RECLAMOS ADEMÁS DE CHARLAS EDUCATIVAS GRATUITAS  CADA SENSOR TIENE 
UNA DURACIÓN DE 14 DÍAS"- VER NOTAS ADJUNTAS   
</t>
  </si>
  <si>
    <t>FREESTYLE LIBRE 2 ABBOTT</t>
  </si>
  <si>
    <t xml:space="preserve">"FREESTYLE LIBRE 2  PM 39-933  KIT X 6 
SENSORES (PARA 90 DÍAS)  CON LA COMPRA DE SENSORES 
SE BONIFICA LECTORES PARA FREESTYLE LIBRE 2 SEGÚN LA NECESIDAD 
DE LA INSTITUCIÓN (RENGLÓN 139 ALTERNATIVA 1).  CON LA 
COMPRA DE SENSORES SE BONIFICA TIRAS DE CETONAS Y LECTORES 
SEGÚN NECESIDAD DE LA INSTITUCIÓN (RENGLONES 140 Y 141).  
MEDICIÓN EN TIEMPO REAL, ALARMAS DE HIPOGLUCEMIAS, ALARMAS DE HIPERGLUCEMIAS, 
ALARMA DE PÉRDIDA DE SEÑAL, APROBADO PARA +2 AÑOS DE 
EDAD, INCLUÍDO EN LA LEY DE DIABETES, MEJOR EXACTITUD Y 
PRECISIÓN CON UN MARD MEJORADO DE 8,2%. SE OFRECE SERVICIO 
DE EDUCACIÓN GRATUITA PARA PACIENTES, 0800 PARA CONSULTAS Y RECLAMOS 
ADEMÁS DE CHARLAS EDUCATIVAS PARA PACIENTES.  CADA SENSOR TIENE 
UNA DURACIÓN DE 15 DÍAS"  </t>
  </si>
  <si>
    <t>Renglón: 139, Código: 032340001.2, Descripción: LECTOR /RECEPTOR P/ SCANEO DE SENSORES CONTINUOS DE GLUCOSA  Presentación:  UNIDAD</t>
  </si>
  <si>
    <t>LECTOR FREESTYLE LIBRE 2</t>
  </si>
  <si>
    <t xml:space="preserve">LECTOR FREESTYLE LIBRE 2 lector  - Lab, Abbott Diabetes 
- Certificado N° 39933    </t>
  </si>
  <si>
    <t>FREESTYLE LECTOR  ABBOTT</t>
  </si>
  <si>
    <t xml:space="preserve">PM 39-592  LECTOR FREESTYLE  LIBRE  1  
</t>
  </si>
  <si>
    <t xml:space="preserve">FREESTYLE LIBRE 2 ABBOTT LECTOR </t>
  </si>
  <si>
    <t xml:space="preserve">PM 39-933  LECTOR  FREESTYLE LIBRE 2 </t>
  </si>
  <si>
    <t xml:space="preserve">PM 39-592 FREESTYLE LIBRE LECTOR SIST FLASH DE MONITOREO DE 
GLUCOSA </t>
  </si>
  <si>
    <t>Renglón: 140, Código: 032340003.1, Descripción: TIRA REACTIVA PARA AUTOANALISIS DE CUERPOS CETONICOS EN SANGRE  Presentación:  UNIDAD</t>
  </si>
  <si>
    <t>FREESTYLE OPTIUM</t>
  </si>
  <si>
    <t xml:space="preserve">FREESTYLE OPTIUM tiras p/cetonas  - Lab, Abbott Diabetes - 
Certificado N° 7865  </t>
  </si>
  <si>
    <t>TIRAS CETONAS FREESTYLE LIBRE OPTIUM</t>
  </si>
  <si>
    <t>PM 39-7865  TIRAS OPTIUM FREESTYLE ABBOTT  CAJA X 
10</t>
  </si>
  <si>
    <t xml:space="preserve">PM 39-549 FREESTYLE OPTIUM CETONA  </t>
  </si>
  <si>
    <t>Renglón: 141, Código: 032340003.2, Descripción: MEDIDOR DE  CUERPOS CETONICOS EN  SANGRE  Presentación:  UNIDAD</t>
  </si>
  <si>
    <t>FREESTYLE OPTIUM NEO MEDIDOR</t>
  </si>
  <si>
    <t xml:space="preserve">FREESTYLE OPTIUM NEO MEDIDOR medidor de glucosa  - Lab, 
Abbott Diabetes - Certificado N° 8363  </t>
  </si>
  <si>
    <t xml:space="preserve">LECTOR CETONAS FREESTYLE OPTIUM NEO </t>
  </si>
  <si>
    <t>PM 39-549- LECTOR FREESTYLE OPTIUM NEO</t>
  </si>
  <si>
    <t xml:space="preserve">PM 39-8363 OPTIUM FREESTYLE NEO BIOSENSOR (DETECTOR DE GLUCOSA EN 
SANGRE) - MEMORIA CON ALMACENAMIENTO DE RESULTADOS, LOS MISMOS SE 
PUEDEN TRANSFERIR A COMPUTADORA </t>
  </si>
  <si>
    <t>Cantidad Solicitada:</t>
  </si>
  <si>
    <t>1</t>
  </si>
  <si>
    <t>5</t>
  </si>
  <si>
    <t>6</t>
  </si>
  <si>
    <t>7</t>
  </si>
  <si>
    <t>8</t>
  </si>
  <si>
    <t>9</t>
  </si>
  <si>
    <t>10</t>
  </si>
  <si>
    <t>11</t>
  </si>
  <si>
    <t>12</t>
  </si>
  <si>
    <t>13</t>
  </si>
  <si>
    <t>14</t>
  </si>
  <si>
    <t>15</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</si>
  <si>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</si>
  <si>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</si>
  <si>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</si>
  <si>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</si>
  <si>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</si>
  <si>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</si>
  <si>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</si>
  <si>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</si>
  <si>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</si>
  <si>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</si>
  <si>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</si>
  <si>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</si>
  <si>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</si>
  <si>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</si>
  <si>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</si>
  <si>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</si>
  <si>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</si>
  <si>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</si>
  <si>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</si>
  <si>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</si>
  <si>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</si>
  <si>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</si>
  <si>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</si>
  <si>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</si>
  <si>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</si>
  <si>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</si>
  <si>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</si>
  <si>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</si>
  <si>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</si>
  <si>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</si>
  <si>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</si>
  <si>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</si>
  <si>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</si>
  <si>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</si>
  <si>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</si>
  <si>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</si>
  <si>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</si>
  <si>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</si>
  <si>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</si>
  <si>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</si>
  <si>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</si>
  <si>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</si>
  <si>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</si>
  <si>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</si>
  <si>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</si>
  <si>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</si>
  <si>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</si>
  <si>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</si>
  <si>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</si>
  <si>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</si>
  <si>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</si>
  <si>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</si>
  <si>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</si>
  <si>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</si>
  <si>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</si>
  <si>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</si>
  <si>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</si>
  <si>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</si>
  <si>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</si>
  <si>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</si>
  <si>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</si>
  <si>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</si>
  <si>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</si>
  <si>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</si>
  <si>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</si>
  <si>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</si>
  <si>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</si>
  <si>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</si>
  <si>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</si>
  <si>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</si>
  <si>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</si>
  <si>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</si>
  <si>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</si>
  <si>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</si>
  <si>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</si>
  <si>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</si>
  <si>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</si>
  <si>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</si>
  <si>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</si>
  <si>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</si>
  <si>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</si>
  <si>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</si>
  <si>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</si>
  <si>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</si>
  <si>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</si>
  <si>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</si>
  <si>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</si>
  <si>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</si>
  <si>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</si>
  <si>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</si>
  <si>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</si>
  <si>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</si>
  <si>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</si>
  <si>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</si>
  <si>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</si>
  <si>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</si>
  <si>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</si>
  <si>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</si>
  <si>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</si>
  <si>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</si>
  <si>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</si>
  <si>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</si>
  <si>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</si>
  <si>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</si>
  <si>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</si>
  <si>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</si>
  <si>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</si>
  <si>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</si>
  <si>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</si>
  <si>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</si>
  <si>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</si>
  <si>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</si>
  <si>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</si>
  <si>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</si>
  <si>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</si>
  <si>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</si>
  <si>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</si>
  <si>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</si>
  <si>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</si>
  <si>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</si>
  <si>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</si>
  <si>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</si>
  <si>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</si>
  <si>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</si>
  <si>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</si>
  <si>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https://arg.kairosweb.com/precio/producto-clexane-5885/</t>
  </si>
  <si>
    <t>https://arg.kairosweb.com/precio/producto-enoxaparina-celtyc-30318/</t>
  </si>
  <si>
    <t>https://arg.kairosweb.com/precio/producto-solucion-de-manitol-al-15--rigecin-11308/</t>
  </si>
  <si>
    <t>https://arg.kairosweb.com/precio/producto-solucion-molar-de-bicarbonato-de-sodio-17859/</t>
  </si>
  <si>
    <t>https://arg.kairosweb.com/precio/producto-heparinox-27846/</t>
  </si>
  <si>
    <t>https://ar.kairosweb.com/precio/producto-agua-destilada-esterilizada-para-inyec.-28132/</t>
  </si>
  <si>
    <t>Precios de referencia AM ADQUISICIÓN DE MEDICAMENTOS DE ALTO IMPACTO SANITARIO - JULIO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</si>
</sst>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quot;$&quot;\ * #,##0.00_-;_-&quot;$&quot;\ * &quot;-&quot;??_-;_-@_-"/>
    <numFmt numFmtId="164" formatCode="_-&quot;$&quot;\ * #,##0.00_-;\-&quot;$&quot;\ * #,##0.00_-;_-&quot;$&quot;\ * &quot;-&quot;??_-;_-@"/>
    <numFmt numFmtId="165" formatCode="_-[$$-2C0A]\ * #,##0.00_-;\-[$$-2C0A]\ * #,##0.00_-;_-[$$-2C0A]\ * &quot;-&quot;??_-;_-@"/>
    <numFmt numFmtId="166" formatCode="&quot;$&quot;\ #,##0.00"/>
  </numFmts>
  <fonts count="18" x14ac:knownFonts="1">
    <font>
      <sz val="11"/>
      <color rgb="FF000000"/>
      <name val="Calibri"/>
      <scheme val="minor"/>
    </font>
    <font>
      <sz val="11"/>
      <color theme="1"/>
      <name val="Calibri"/>
      <family val="2"/>
    </font>
    <font>
      <b/>
      <sz val="11"/>
      <color rgb="FF000000"/>
      <name val="Calibri"/>
      <family val="2"/>
    </font>
    <font>
      <sz val="11"/>
      <name val="Calibri"/>
      <family val="2"/>
    </font>
    <font>
      <sz val="11"/>
      <color rgb="FF000000"/>
      <name val="Arial"/>
      <family val="2"/>
    </font>
    <font>
      <sz val="12"/>
      <color rgb="FF000000"/>
      <name val="Calibri"/>
      <family val="2"/>
    </font>
    <font>
      <sz val="11"/>
      <color rgb="FF000000"/>
      <name val="Calibri"/>
      <family val="2"/>
    </font>
    <font>
      <u/>
      <sz val="11"/>
      <color rgb="FF0000FF"/>
      <name val="Calibri"/>
      <family val="2"/>
    </font>
    <font>
      <u/>
      <sz val="11"/>
      <color rgb="FF0000FF"/>
      <name val="Calibri"/>
      <family val="2"/>
    </font>
    <font>
      <u/>
      <sz val="11"/>
      <color theme="10"/>
      <name val="Calibri"/>
      <family val="2"/>
    </font>
    <font>
      <sz val="11"/>
      <color rgb="FFFF0000"/>
      <name val="Calibri"/>
      <family val="2"/>
    </font>
    <font>
      <u/>
      <sz val="11"/>
      <color rgb="FF1155CC"/>
      <name val="Calibri"/>
      <family val="2"/>
    </font>
    <font>
      <sz val="11"/>
      <color rgb="FFFF0000"/>
      <name val="Calibri"/>
      <family val="2"/>
    </font>
    <font>
      <u/>
      <sz val="11"/>
      <color theme="10"/>
      <name val="Calibri"/>
      <family val="2"/>
      <scheme val="minor"/>
    </font>
    <font>
      <sz val="11"/>
      <color rgb="FF000000"/>
      <name val="Calibri"/>
      <family val="2"/>
    </font>
    <font>
      <u/>
      <sz val="11"/>
      <color theme="10"/>
      <name val="Calibri"/>
      <family val="2"/>
    </font>
    <font>
      <sz val="11"/>
      <color theme="1"/>
      <name val="Calibri"/>
      <family val="2"/>
    </font>
    <font>
      <sz val="11"/>
      <color rgb="FF000000"/>
      <name val="Calibri"/>
      <family val="2"/>
      <scheme val="minor"/>
    </font>
  </fonts>
  <fills count="9">
    <fill>
      <patternFill patternType="none"/>
    </fill>
    <fill>
      <patternFill patternType="gray125"/>
    </fill>
    <fill>
      <patternFill patternType="solid">
        <fgColor rgb="FFFFFF00"/>
        <bgColor rgb="FFFFFF00"/>
      </patternFill>
    </fill>
    <fill>
      <patternFill patternType="solid">
        <fgColor rgb="FFFF0000"/>
        <bgColor rgb="FFFF0000"/>
      </patternFill>
    </fill>
    <fill>
      <patternFill patternType="solid">
        <fgColor rgb="FFA2ADD0"/>
        <bgColor rgb="FFA2ADD0"/>
      </patternFill>
    </fill>
    <fill>
      <patternFill patternType="solid">
        <fgColor rgb="FF6699CC"/>
        <bgColor rgb="FF6699CC"/>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s>
  <borders count="1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top/>
      <bottom/>
      <diagonal/>
    </border>
    <border>
      <left/>
      <right/>
      <top/>
      <bottom/>
      <diagonal/>
    </border>
    <border>
      <left/>
      <right/>
      <top/>
      <bottom/>
      <diagonal/>
    </border>
  </borders>
  <cellStyleXfs count="3">
    <xf numFmtId="0" fontId="0" fillId="0" borderId="0"/>
    <xf numFmtId="0" fontId="13" fillId="0" borderId="0" applyNumberFormat="0" applyFill="0" applyBorder="0" applyAlignment="0" applyProtection="0"/>
    <xf numFmtId="44" fontId="17" fillId="0" borderId="0" applyFont="0" applyFill="0" applyBorder="0" applyAlignment="0" applyProtection="0"/>
  </cellStyleXfs>
  <cellXfs count="96">
    <xf numFmtId="0" fontId="0" fillId="0" borderId="0" xfId="0"/>
    <xf numFmtId="0" fontId="1" fillId="0" borderId="0" xfId="0" applyFont="1"/>
    <xf numFmtId="0" fontId="4" fillId="0" borderId="0" xfId="0" applyFont="1" applyAlignment="1">
      <alignment wrapText="1"/>
    </xf>
    <xf numFmtId="0" fontId="2" fillId="0" borderId="2" xfId="0" applyFont="1" applyBorder="1" applyAlignment="1">
      <alignment horizontal="center" wrapText="1"/>
    </xf>
    <xf numFmtId="0" fontId="5" fillId="0" borderId="5" xfId="0" applyFont="1" applyBorder="1" applyAlignment="1">
      <alignment horizontal="center"/>
    </xf>
    <xf numFmtId="0" fontId="6" fillId="0" borderId="4" xfId="0" applyFont="1" applyBorder="1"/>
    <xf numFmtId="4" fontId="6" fillId="0" borderId="4" xfId="0" applyNumberFormat="1" applyFont="1" applyBorder="1"/>
    <xf numFmtId="164" fontId="6" fillId="0" borderId="6" xfId="0" applyNumberFormat="1" applyFont="1" applyBorder="1"/>
    <xf numFmtId="164" fontId="7" fillId="0" borderId="0" xfId="0" applyNumberFormat="1" applyFont="1"/>
    <xf numFmtId="0" fontId="6" fillId="0" borderId="4" xfId="0" applyFont="1" applyBorder="1" applyAlignment="1">
      <alignment wrapText="1"/>
    </xf>
    <xf numFmtId="0" fontId="6" fillId="0" borderId="5" xfId="0" applyFont="1" applyBorder="1"/>
    <xf numFmtId="4" fontId="6" fillId="0" borderId="5" xfId="0" applyNumberFormat="1" applyFont="1" applyBorder="1"/>
    <xf numFmtId="164" fontId="6" fillId="0" borderId="5" xfId="0" applyNumberFormat="1" applyFont="1" applyBorder="1"/>
    <xf numFmtId="0" fontId="6" fillId="0" borderId="5" xfId="0" applyFont="1" applyBorder="1" applyAlignment="1">
      <alignment wrapText="1"/>
    </xf>
    <xf numFmtId="164" fontId="6" fillId="0" borderId="7" xfId="0" applyNumberFormat="1" applyFont="1" applyBorder="1"/>
    <xf numFmtId="0" fontId="8" fillId="0" borderId="0" xfId="0" applyFont="1"/>
    <xf numFmtId="0" fontId="6" fillId="2" borderId="8" xfId="0" applyFont="1" applyFill="1" applyBorder="1"/>
    <xf numFmtId="0" fontId="9" fillId="0" borderId="0" xfId="0" applyFont="1"/>
    <xf numFmtId="0" fontId="5" fillId="2" borderId="8" xfId="0" applyFont="1" applyFill="1" applyBorder="1" applyAlignment="1">
      <alignment horizontal="center"/>
    </xf>
    <xf numFmtId="4" fontId="6" fillId="2" borderId="8" xfId="0" applyNumberFormat="1" applyFont="1" applyFill="1" applyBorder="1"/>
    <xf numFmtId="164" fontId="6" fillId="3" borderId="8" xfId="0" applyNumberFormat="1" applyFont="1" applyFill="1" applyBorder="1"/>
    <xf numFmtId="0" fontId="6" fillId="2" borderId="8" xfId="0" applyFont="1" applyFill="1" applyBorder="1" applyAlignment="1">
      <alignment wrapText="1"/>
    </xf>
    <xf numFmtId="0" fontId="6" fillId="2" borderId="1" xfId="0" applyFont="1" applyFill="1" applyBorder="1"/>
    <xf numFmtId="0" fontId="6" fillId="0" borderId="0" xfId="0" applyFont="1"/>
    <xf numFmtId="4" fontId="10" fillId="0" borderId="5" xfId="0" applyNumberFormat="1" applyFont="1" applyBorder="1"/>
    <xf numFmtId="4" fontId="10" fillId="0" borderId="9" xfId="0" applyNumberFormat="1" applyFont="1" applyBorder="1"/>
    <xf numFmtId="4" fontId="6" fillId="0" borderId="9" xfId="0" applyNumberFormat="1" applyFont="1" applyBorder="1"/>
    <xf numFmtId="4" fontId="1" fillId="0" borderId="10" xfId="0" applyNumberFormat="1" applyFont="1" applyBorder="1"/>
    <xf numFmtId="4" fontId="1" fillId="0" borderId="5" xfId="0" applyNumberFormat="1" applyFont="1" applyBorder="1"/>
    <xf numFmtId="4" fontId="6" fillId="0" borderId="10" xfId="0" applyNumberFormat="1" applyFont="1" applyBorder="1"/>
    <xf numFmtId="0" fontId="5" fillId="0" borderId="3" xfId="0" applyFont="1" applyBorder="1" applyAlignment="1">
      <alignment horizontal="center"/>
    </xf>
    <xf numFmtId="0" fontId="6" fillId="0" borderId="3" xfId="0" applyFont="1" applyBorder="1"/>
    <xf numFmtId="4" fontId="6" fillId="0" borderId="3" xfId="0" applyNumberFormat="1" applyFont="1" applyBorder="1"/>
    <xf numFmtId="0" fontId="6" fillId="0" borderId="3" xfId="0" applyFont="1" applyBorder="1" applyAlignment="1">
      <alignment wrapText="1"/>
    </xf>
    <xf numFmtId="0" fontId="6" fillId="0" borderId="0" xfId="0" applyFont="1" applyAlignment="1">
      <alignment wrapText="1"/>
    </xf>
    <xf numFmtId="0" fontId="2" fillId="4" borderId="1" xfId="0" applyFont="1" applyFill="1" applyBorder="1" applyAlignment="1">
      <alignment horizontal="left"/>
    </xf>
    <xf numFmtId="166" fontId="6" fillId="0" borderId="0" xfId="0" applyNumberFormat="1" applyFont="1"/>
    <xf numFmtId="4" fontId="6" fillId="5" borderId="1" xfId="0" applyNumberFormat="1" applyFont="1" applyFill="1" applyBorder="1" applyAlignment="1">
      <alignment horizontal="right"/>
    </xf>
    <xf numFmtId="0" fontId="6" fillId="0" borderId="0" xfId="0" applyFont="1" applyAlignment="1">
      <alignment vertical="top"/>
    </xf>
    <xf numFmtId="166" fontId="6" fillId="0" borderId="0" xfId="0" applyNumberFormat="1" applyFont="1" applyAlignment="1">
      <alignment vertical="top"/>
    </xf>
    <xf numFmtId="4" fontId="6" fillId="0" borderId="0" xfId="0" applyNumberFormat="1" applyFont="1" applyAlignment="1">
      <alignment vertical="top"/>
    </xf>
    <xf numFmtId="0" fontId="6" fillId="0" borderId="0" xfId="0" applyFont="1" applyAlignment="1">
      <alignment vertical="top" wrapText="1"/>
    </xf>
    <xf numFmtId="4" fontId="6" fillId="0" borderId="0" xfId="0" applyNumberFormat="1" applyFont="1"/>
    <xf numFmtId="4" fontId="14" fillId="6" borderId="10" xfId="0" applyNumberFormat="1" applyFont="1" applyFill="1" applyBorder="1"/>
    <xf numFmtId="0" fontId="13" fillId="6" borderId="0" xfId="1" applyFill="1"/>
    <xf numFmtId="4" fontId="14" fillId="6" borderId="8" xfId="0" applyNumberFormat="1" applyFont="1" applyFill="1" applyBorder="1"/>
    <xf numFmtId="0" fontId="15" fillId="6" borderId="0" xfId="0" applyFont="1" applyFill="1"/>
    <xf numFmtId="4" fontId="14" fillId="6" borderId="9" xfId="0" applyNumberFormat="1" applyFont="1" applyFill="1" applyBorder="1"/>
    <xf numFmtId="4" fontId="16" fillId="6" borderId="10" xfId="0" applyNumberFormat="1" applyFont="1" applyFill="1" applyBorder="1"/>
    <xf numFmtId="4" fontId="16" fillId="6" borderId="6" xfId="0" applyNumberFormat="1" applyFont="1" applyFill="1" applyBorder="1" applyAlignment="1">
      <alignment horizontal="right"/>
    </xf>
    <xf numFmtId="0" fontId="13" fillId="6" borderId="0" xfId="1" applyFill="1" applyAlignment="1"/>
    <xf numFmtId="4" fontId="12" fillId="6" borderId="8" xfId="0" applyNumberFormat="1" applyFont="1" applyFill="1" applyBorder="1"/>
    <xf numFmtId="4" fontId="14" fillId="6" borderId="11" xfId="0" applyNumberFormat="1" applyFont="1" applyFill="1" applyBorder="1"/>
    <xf numFmtId="0" fontId="14" fillId="6" borderId="8" xfId="0" applyFont="1" applyFill="1" applyBorder="1"/>
    <xf numFmtId="4" fontId="16" fillId="6" borderId="8" xfId="0" applyNumberFormat="1" applyFont="1" applyFill="1" applyBorder="1"/>
    <xf numFmtId="164" fontId="14" fillId="6" borderId="8" xfId="0" applyNumberFormat="1" applyFont="1" applyFill="1" applyBorder="1"/>
    <xf numFmtId="165" fontId="16" fillId="6" borderId="8" xfId="0" applyNumberFormat="1" applyFont="1" applyFill="1" applyBorder="1"/>
    <xf numFmtId="164" fontId="16" fillId="6" borderId="8" xfId="0" applyNumberFormat="1" applyFont="1" applyFill="1" applyBorder="1"/>
    <xf numFmtId="0" fontId="16" fillId="6" borderId="8" xfId="0" applyFont="1" applyFill="1" applyBorder="1"/>
    <xf numFmtId="0" fontId="14" fillId="6" borderId="3" xfId="0" applyFont="1" applyFill="1" applyBorder="1"/>
    <xf numFmtId="0" fontId="0" fillId="6" borderId="0" xfId="0" applyFill="1"/>
    <xf numFmtId="164" fontId="13" fillId="0" borderId="0" xfId="1" applyNumberFormat="1"/>
    <xf numFmtId="0" fontId="13" fillId="0" borderId="0" xfId="1"/>
    <xf numFmtId="44" fontId="6" fillId="0" borderId="5" xfId="2" applyFont="1" applyBorder="1"/>
    <xf numFmtId="44" fontId="10" fillId="0" borderId="5" xfId="2" applyFont="1" applyBorder="1"/>
    <xf numFmtId="44" fontId="10" fillId="0" borderId="9" xfId="2" applyFont="1" applyBorder="1"/>
    <xf numFmtId="44" fontId="0" fillId="0" borderId="0" xfId="2" applyFont="1"/>
    <xf numFmtId="44" fontId="6" fillId="3" borderId="8" xfId="2" applyFont="1" applyFill="1" applyBorder="1"/>
    <xf numFmtId="44" fontId="6" fillId="0" borderId="9" xfId="2" applyFont="1" applyBorder="1"/>
    <xf numFmtId="44" fontId="14" fillId="6" borderId="10" xfId="2" applyFont="1" applyFill="1" applyBorder="1"/>
    <xf numFmtId="44" fontId="14" fillId="6" borderId="8" xfId="2" applyFont="1" applyFill="1" applyBorder="1"/>
    <xf numFmtId="44" fontId="14" fillId="6" borderId="9" xfId="2" applyFont="1" applyFill="1" applyBorder="1"/>
    <xf numFmtId="44" fontId="14" fillId="6" borderId="8" xfId="2" applyFont="1" applyFill="1" applyBorder="1" applyAlignment="1">
      <alignment horizontal="right"/>
    </xf>
    <xf numFmtId="44" fontId="12" fillId="6" borderId="8" xfId="2" applyFont="1" applyFill="1" applyBorder="1"/>
    <xf numFmtId="44" fontId="14" fillId="6" borderId="3" xfId="2" applyFont="1" applyFill="1" applyBorder="1"/>
    <xf numFmtId="44" fontId="0" fillId="6" borderId="0" xfId="2" applyFont="1" applyFill="1"/>
    <xf numFmtId="44" fontId="0" fillId="7" borderId="0" xfId="2" applyFont="1" applyFill="1"/>
    <xf numFmtId="44" fontId="2" fillId="7" borderId="2" xfId="2" applyFont="1" applyFill="1" applyBorder="1" applyAlignment="1">
      <alignment horizontal="center" wrapText="1"/>
    </xf>
    <xf numFmtId="44" fontId="6" fillId="7" borderId="4" xfId="2" applyFont="1" applyFill="1" applyBorder="1"/>
    <xf numFmtId="44" fontId="6" fillId="7" borderId="5" xfId="2" applyFont="1" applyFill="1" applyBorder="1"/>
    <xf numFmtId="44" fontId="6" fillId="7" borderId="7" xfId="2" applyFont="1" applyFill="1" applyBorder="1"/>
    <xf numFmtId="44" fontId="1" fillId="7" borderId="10" xfId="2" applyFont="1" applyFill="1" applyBorder="1"/>
    <xf numFmtId="44" fontId="1" fillId="7" borderId="5" xfId="2" applyFont="1" applyFill="1" applyBorder="1"/>
    <xf numFmtId="44" fontId="6" fillId="7" borderId="10" xfId="2" applyFont="1" applyFill="1" applyBorder="1"/>
    <xf numFmtId="44" fontId="14" fillId="7" borderId="10" xfId="2" applyFont="1" applyFill="1" applyBorder="1"/>
    <xf numFmtId="44" fontId="16" fillId="7" borderId="10" xfId="2" applyFont="1" applyFill="1" applyBorder="1"/>
    <xf numFmtId="44" fontId="16" fillId="7" borderId="4" xfId="2" applyFont="1" applyFill="1" applyBorder="1" applyAlignment="1">
      <alignment horizontal="right"/>
    </xf>
    <xf numFmtId="44" fontId="14" fillId="7" borderId="11" xfId="2" applyFont="1" applyFill="1" applyBorder="1"/>
    <xf numFmtId="44" fontId="14" fillId="7" borderId="8" xfId="2" applyFont="1" applyFill="1" applyBorder="1"/>
    <xf numFmtId="0" fontId="0" fillId="0" borderId="0" xfId="0" applyAlignment="1">
      <alignment wrapText="1"/>
    </xf>
    <xf numFmtId="44" fontId="0" fillId="0" borderId="0" xfId="2" applyFont="1" applyFill="1"/>
    <xf numFmtId="0" fontId="2" fillId="8" borderId="0" xfId="0" applyFont="1" applyFill="1" applyAlignment="1">
      <alignment horizontal="center" vertical="center"/>
    </xf>
    <xf numFmtId="0" fontId="2" fillId="8" borderId="0" xfId="0" applyFont="1" applyFill="1" applyAlignment="1">
      <alignment horizontal="center" vertical="center" wrapText="1"/>
    </xf>
    <xf numFmtId="0" fontId="2" fillId="4" borderId="12" xfId="0" applyFont="1" applyFill="1" applyBorder="1" applyAlignment="1">
      <alignment horizontal="left"/>
    </xf>
    <xf numFmtId="0" fontId="3" fillId="0" borderId="13" xfId="0" applyFont="1" applyBorder="1"/>
    <xf numFmtId="0" fontId="3" fillId="0" borderId="14" xfId="0" applyFont="1" applyBorder="1"/>
  </cellXfs>
  <cellStyles count="3">
    <cellStyle name="Hipervínculo" xfId="1" builtinId="8"/>
    <cellStyle name="Moneda" xfId="2" builtinId="4"/>
    <cellStyle name="Normal" xfId="0" builtinId="0"/>
  </cellStyles>
  <dxfs count="420">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40">
    <tableStyle name="Cuadro comparativo-style" pivot="0" count="3">
      <tableStyleElement type="headerRow" dxfId="419"/>
      <tableStyleElement type="firstRowStripe" dxfId="418"/>
      <tableStyleElement type="secondRowStripe" dxfId="417"/>
    </tableStyle>
    <tableStyle name="Cuadro comparativo-style 2" pivot="0" count="3">
      <tableStyleElement type="headerRow" dxfId="416"/>
      <tableStyleElement type="firstRowStripe" dxfId="415"/>
      <tableStyleElement type="secondRowStripe" dxfId="414"/>
    </tableStyle>
    <tableStyle name="Cuadro comparativo-style 3" pivot="0" count="3">
      <tableStyleElement type="headerRow" dxfId="413"/>
      <tableStyleElement type="firstRowStripe" dxfId="412"/>
      <tableStyleElement type="secondRowStripe" dxfId="411"/>
    </tableStyle>
    <tableStyle name="Cuadro comparativo-style 4" pivot="0" count="3">
      <tableStyleElement type="headerRow" dxfId="410"/>
      <tableStyleElement type="firstRowStripe" dxfId="409"/>
      <tableStyleElement type="secondRowStripe" dxfId="408"/>
    </tableStyle>
    <tableStyle name="Cuadro comparativo-style 5" pivot="0" count="3">
      <tableStyleElement type="headerRow" dxfId="407"/>
      <tableStyleElement type="firstRowStripe" dxfId="406"/>
      <tableStyleElement type="secondRowStripe" dxfId="405"/>
    </tableStyle>
    <tableStyle name="Cuadro comparativo-style 6" pivot="0" count="3">
      <tableStyleElement type="headerRow" dxfId="404"/>
      <tableStyleElement type="firstRowStripe" dxfId="403"/>
      <tableStyleElement type="secondRowStripe" dxfId="402"/>
    </tableStyle>
    <tableStyle name="Cuadro comparativo-style 7" pivot="0" count="3">
      <tableStyleElement type="headerRow" dxfId="401"/>
      <tableStyleElement type="firstRowStripe" dxfId="400"/>
      <tableStyleElement type="secondRowStripe" dxfId="399"/>
    </tableStyle>
    <tableStyle name="Cuadro comparativo-style 8" pivot="0" count="3">
      <tableStyleElement type="headerRow" dxfId="398"/>
      <tableStyleElement type="firstRowStripe" dxfId="397"/>
      <tableStyleElement type="secondRowStripe" dxfId="396"/>
    </tableStyle>
    <tableStyle name="Cuadro comparativo-style 9" pivot="0" count="3">
      <tableStyleElement type="headerRow" dxfId="395"/>
      <tableStyleElement type="firstRowStripe" dxfId="394"/>
      <tableStyleElement type="secondRowStripe" dxfId="393"/>
    </tableStyle>
    <tableStyle name="Cuadro comparativo-style 10" pivot="0" count="3">
      <tableStyleElement type="headerRow" dxfId="392"/>
      <tableStyleElement type="firstRowStripe" dxfId="391"/>
      <tableStyleElement type="secondRowStripe" dxfId="390"/>
    </tableStyle>
    <tableStyle name="Cuadro comparativo-style 11" pivot="0" count="3">
      <tableStyleElement type="headerRow" dxfId="389"/>
      <tableStyleElement type="firstRowStripe" dxfId="388"/>
      <tableStyleElement type="secondRowStripe" dxfId="387"/>
    </tableStyle>
    <tableStyle name="Cuadro comparativo-style 12" pivot="0" count="3">
      <tableStyleElement type="headerRow" dxfId="386"/>
      <tableStyleElement type="firstRowStripe" dxfId="385"/>
      <tableStyleElement type="secondRowStripe" dxfId="384"/>
    </tableStyle>
    <tableStyle name="Cuadro comparativo-style 13" pivot="0" count="3">
      <tableStyleElement type="headerRow" dxfId="383"/>
      <tableStyleElement type="firstRowStripe" dxfId="382"/>
      <tableStyleElement type="secondRowStripe" dxfId="381"/>
    </tableStyle>
    <tableStyle name="Cuadro comparativo-style 14" pivot="0" count="3">
      <tableStyleElement type="headerRow" dxfId="380"/>
      <tableStyleElement type="firstRowStripe" dxfId="379"/>
      <tableStyleElement type="secondRowStripe" dxfId="378"/>
    </tableStyle>
    <tableStyle name="Cuadro comparativo-style 15" pivot="0" count="3">
      <tableStyleElement type="headerRow" dxfId="377"/>
      <tableStyleElement type="firstRowStripe" dxfId="376"/>
      <tableStyleElement type="secondRowStripe" dxfId="375"/>
    </tableStyle>
    <tableStyle name="Cuadro comparativo-style 16" pivot="0" count="3">
      <tableStyleElement type="headerRow" dxfId="374"/>
      <tableStyleElement type="firstRowStripe" dxfId="373"/>
      <tableStyleElement type="secondRowStripe" dxfId="372"/>
    </tableStyle>
    <tableStyle name="Cuadro comparativo-style 17" pivot="0" count="3">
      <tableStyleElement type="headerRow" dxfId="371"/>
      <tableStyleElement type="firstRowStripe" dxfId="370"/>
      <tableStyleElement type="secondRowStripe" dxfId="369"/>
    </tableStyle>
    <tableStyle name="Cuadro comparativo-style 18" pivot="0" count="3">
      <tableStyleElement type="headerRow" dxfId="368"/>
      <tableStyleElement type="firstRowStripe" dxfId="367"/>
      <tableStyleElement type="secondRowStripe" dxfId="366"/>
    </tableStyle>
    <tableStyle name="Cuadro comparativo-style 19" pivot="0" count="3">
      <tableStyleElement type="headerRow" dxfId="365"/>
      <tableStyleElement type="firstRowStripe" dxfId="364"/>
      <tableStyleElement type="secondRowStripe" dxfId="363"/>
    </tableStyle>
    <tableStyle name="Cuadro comparativo-style 20" pivot="0" count="3">
      <tableStyleElement type="headerRow" dxfId="362"/>
      <tableStyleElement type="firstRowStripe" dxfId="361"/>
      <tableStyleElement type="secondRowStripe" dxfId="360"/>
    </tableStyle>
    <tableStyle name="Cuadro comparativo-style 21" pivot="0" count="3">
      <tableStyleElement type="headerRow" dxfId="359"/>
      <tableStyleElement type="firstRowStripe" dxfId="358"/>
      <tableStyleElement type="secondRowStripe" dxfId="357"/>
    </tableStyle>
    <tableStyle name="Cuadro comparativo-style 22" pivot="0" count="3">
      <tableStyleElement type="headerRow" dxfId="356"/>
      <tableStyleElement type="firstRowStripe" dxfId="355"/>
      <tableStyleElement type="secondRowStripe" dxfId="354"/>
    </tableStyle>
    <tableStyle name="Cuadro comparativo-style 23" pivot="0" count="3">
      <tableStyleElement type="headerRow" dxfId="353"/>
      <tableStyleElement type="firstRowStripe" dxfId="352"/>
      <tableStyleElement type="secondRowStripe" dxfId="351"/>
    </tableStyle>
    <tableStyle name="Cuadro comparativo-style 24" pivot="0" count="3">
      <tableStyleElement type="headerRow" dxfId="350"/>
      <tableStyleElement type="firstRowStripe" dxfId="349"/>
      <tableStyleElement type="secondRowStripe" dxfId="348"/>
    </tableStyle>
    <tableStyle name="Cuadro comparativo-style 25" pivot="0" count="3">
      <tableStyleElement type="headerRow" dxfId="347"/>
      <tableStyleElement type="firstRowStripe" dxfId="346"/>
      <tableStyleElement type="secondRowStripe" dxfId="345"/>
    </tableStyle>
    <tableStyle name="Cuadro comparativo-style 26" pivot="0" count="3">
      <tableStyleElement type="headerRow" dxfId="344"/>
      <tableStyleElement type="firstRowStripe" dxfId="343"/>
      <tableStyleElement type="secondRowStripe" dxfId="342"/>
    </tableStyle>
    <tableStyle name="Cuadro comparativo-style 27" pivot="0" count="3">
      <tableStyleElement type="headerRow" dxfId="341"/>
      <tableStyleElement type="firstRowStripe" dxfId="340"/>
      <tableStyleElement type="secondRowStripe" dxfId="339"/>
    </tableStyle>
    <tableStyle name="Cuadro comparativo-style 28" pivot="0" count="3">
      <tableStyleElement type="headerRow" dxfId="338"/>
      <tableStyleElement type="firstRowStripe" dxfId="337"/>
      <tableStyleElement type="secondRowStripe" dxfId="336"/>
    </tableStyle>
    <tableStyle name="Cuadro comparativo-style 29" pivot="0" count="3">
      <tableStyleElement type="headerRow" dxfId="335"/>
      <tableStyleElement type="firstRowStripe" dxfId="334"/>
      <tableStyleElement type="secondRowStripe" dxfId="333"/>
    </tableStyle>
    <tableStyle name="Cuadro comparativo-style 30" pivot="0" count="3">
      <tableStyleElement type="headerRow" dxfId="332"/>
      <tableStyleElement type="firstRowStripe" dxfId="331"/>
      <tableStyleElement type="secondRowStripe" dxfId="330"/>
    </tableStyle>
    <tableStyle name="Cuadro comparativo-style 31" pivot="0" count="3">
      <tableStyleElement type="headerRow" dxfId="329"/>
      <tableStyleElement type="firstRowStripe" dxfId="328"/>
      <tableStyleElement type="secondRowStripe" dxfId="327"/>
    </tableStyle>
    <tableStyle name="Cuadro comparativo-style 32" pivot="0" count="3">
      <tableStyleElement type="headerRow" dxfId="326"/>
      <tableStyleElement type="firstRowStripe" dxfId="325"/>
      <tableStyleElement type="secondRowStripe" dxfId="324"/>
    </tableStyle>
    <tableStyle name="Cuadro comparativo-style 33" pivot="0" count="3">
      <tableStyleElement type="headerRow" dxfId="323"/>
      <tableStyleElement type="firstRowStripe" dxfId="322"/>
      <tableStyleElement type="secondRowStripe" dxfId="321"/>
    </tableStyle>
    <tableStyle name="Cuadro comparativo-style 34" pivot="0" count="3">
      <tableStyleElement type="headerRow" dxfId="320"/>
      <tableStyleElement type="firstRowStripe" dxfId="319"/>
      <tableStyleElement type="secondRowStripe" dxfId="318"/>
    </tableStyle>
    <tableStyle name="Cuadro comparativo-style 35" pivot="0" count="3">
      <tableStyleElement type="headerRow" dxfId="317"/>
      <tableStyleElement type="firstRowStripe" dxfId="316"/>
      <tableStyleElement type="secondRowStripe" dxfId="315"/>
    </tableStyle>
    <tableStyle name="Cuadro comparativo-style 36" pivot="0" count="3">
      <tableStyleElement type="headerRow" dxfId="314"/>
      <tableStyleElement type="firstRowStripe" dxfId="313"/>
      <tableStyleElement type="secondRowStripe" dxfId="312"/>
    </tableStyle>
    <tableStyle name="Cuadro comparativo-style 37" pivot="0" count="3">
      <tableStyleElement type="headerRow" dxfId="311"/>
      <tableStyleElement type="firstRowStripe" dxfId="310"/>
      <tableStyleElement type="secondRowStripe" dxfId="309"/>
    </tableStyle>
    <tableStyle name="Cuadro comparativo-style 38" pivot="0" count="3">
      <tableStyleElement type="headerRow" dxfId="308"/>
      <tableStyleElement type="firstRowStripe" dxfId="307"/>
      <tableStyleElement type="secondRowStripe" dxfId="306"/>
    </tableStyle>
    <tableStyle name="Cuadro comparativo-style 39" pivot="0" count="3">
      <tableStyleElement type="headerRow" dxfId="305"/>
      <tableStyleElement type="firstRowStripe" dxfId="304"/>
      <tableStyleElement type="secondRowStripe" dxfId="303"/>
    </tableStyle>
    <tableStyle name="Cuadro comparativo-style 40" pivot="0" count="3">
      <tableStyleElement type="headerRow" dxfId="302"/>
      <tableStyleElement type="firstRowStripe" dxfId="301"/>
      <tableStyleElement type="secondRowStripe" dxfId="300"/>
    </tableStyle>
    <tableStyle name="Cuadro comparativo-style 41" pivot="0" count="3">
      <tableStyleElement type="headerRow" dxfId="299"/>
      <tableStyleElement type="firstRowStripe" dxfId="298"/>
      <tableStyleElement type="secondRowStripe" dxfId="297"/>
    </tableStyle>
    <tableStyle name="Cuadro comparativo-style 42" pivot="0" count="3">
      <tableStyleElement type="headerRow" dxfId="296"/>
      <tableStyleElement type="firstRowStripe" dxfId="295"/>
      <tableStyleElement type="secondRowStripe" dxfId="294"/>
    </tableStyle>
    <tableStyle name="Cuadro comparativo-style 43" pivot="0" count="3">
      <tableStyleElement type="headerRow" dxfId="293"/>
      <tableStyleElement type="firstRowStripe" dxfId="292"/>
      <tableStyleElement type="secondRowStripe" dxfId="291"/>
    </tableStyle>
    <tableStyle name="Cuadro comparativo-style 44" pivot="0" count="3">
      <tableStyleElement type="headerRow" dxfId="290"/>
      <tableStyleElement type="firstRowStripe" dxfId="289"/>
      <tableStyleElement type="secondRowStripe" dxfId="288"/>
    </tableStyle>
    <tableStyle name="Cuadro comparativo-style 45" pivot="0" count="3">
      <tableStyleElement type="headerRow" dxfId="287"/>
      <tableStyleElement type="firstRowStripe" dxfId="286"/>
      <tableStyleElement type="secondRowStripe" dxfId="285"/>
    </tableStyle>
    <tableStyle name="Cuadro comparativo-style 46" pivot="0" count="3">
      <tableStyleElement type="headerRow" dxfId="284"/>
      <tableStyleElement type="firstRowStripe" dxfId="283"/>
      <tableStyleElement type="secondRowStripe" dxfId="282"/>
    </tableStyle>
    <tableStyle name="Cuadro comparativo-style 47" pivot="0" count="3">
      <tableStyleElement type="headerRow" dxfId="281"/>
      <tableStyleElement type="firstRowStripe" dxfId="280"/>
      <tableStyleElement type="secondRowStripe" dxfId="279"/>
    </tableStyle>
    <tableStyle name="Cuadro comparativo-style 48" pivot="0" count="3">
      <tableStyleElement type="headerRow" dxfId="278"/>
      <tableStyleElement type="firstRowStripe" dxfId="277"/>
      <tableStyleElement type="secondRowStripe" dxfId="276"/>
    </tableStyle>
    <tableStyle name="Cuadro comparativo-style 49" pivot="0" count="3">
      <tableStyleElement type="headerRow" dxfId="275"/>
      <tableStyleElement type="firstRowStripe" dxfId="274"/>
      <tableStyleElement type="secondRowStripe" dxfId="273"/>
    </tableStyle>
    <tableStyle name="Cuadro comparativo-style 50" pivot="0" count="3">
      <tableStyleElement type="headerRow" dxfId="272"/>
      <tableStyleElement type="firstRowStripe" dxfId="271"/>
      <tableStyleElement type="secondRowStripe" dxfId="270"/>
    </tableStyle>
    <tableStyle name="Cuadro comparativo-style 51" pivot="0" count="3">
      <tableStyleElement type="headerRow" dxfId="269"/>
      <tableStyleElement type="firstRowStripe" dxfId="268"/>
      <tableStyleElement type="secondRowStripe" dxfId="267"/>
    </tableStyle>
    <tableStyle name="Cuadro comparativo-style 52" pivot="0" count="3">
      <tableStyleElement type="headerRow" dxfId="266"/>
      <tableStyleElement type="firstRowStripe" dxfId="265"/>
      <tableStyleElement type="secondRowStripe" dxfId="264"/>
    </tableStyle>
    <tableStyle name="Cuadro comparativo-style 53" pivot="0" count="3">
      <tableStyleElement type="headerRow" dxfId="263"/>
      <tableStyleElement type="firstRowStripe" dxfId="262"/>
      <tableStyleElement type="secondRowStripe" dxfId="261"/>
    </tableStyle>
    <tableStyle name="Cuadro comparativo-style 54" pivot="0" count="3">
      <tableStyleElement type="headerRow" dxfId="260"/>
      <tableStyleElement type="firstRowStripe" dxfId="259"/>
      <tableStyleElement type="secondRowStripe" dxfId="258"/>
    </tableStyle>
    <tableStyle name="Cuadro comparativo-style 55" pivot="0" count="3">
      <tableStyleElement type="headerRow" dxfId="257"/>
      <tableStyleElement type="firstRowStripe" dxfId="256"/>
      <tableStyleElement type="secondRowStripe" dxfId="255"/>
    </tableStyle>
    <tableStyle name="Cuadro comparativo-style 56" pivot="0" count="3">
      <tableStyleElement type="headerRow" dxfId="254"/>
      <tableStyleElement type="firstRowStripe" dxfId="253"/>
      <tableStyleElement type="secondRowStripe" dxfId="252"/>
    </tableStyle>
    <tableStyle name="Cuadro comparativo-style 57" pivot="0" count="3">
      <tableStyleElement type="headerRow" dxfId="251"/>
      <tableStyleElement type="firstRowStripe" dxfId="250"/>
      <tableStyleElement type="secondRowStripe" dxfId="249"/>
    </tableStyle>
    <tableStyle name="Cuadro comparativo-style 58" pivot="0" count="3">
      <tableStyleElement type="headerRow" dxfId="248"/>
      <tableStyleElement type="firstRowStripe" dxfId="247"/>
      <tableStyleElement type="secondRowStripe" dxfId="246"/>
    </tableStyle>
    <tableStyle name="Cuadro comparativo-style 59" pivot="0" count="3">
      <tableStyleElement type="headerRow" dxfId="245"/>
      <tableStyleElement type="firstRowStripe" dxfId="244"/>
      <tableStyleElement type="secondRowStripe" dxfId="243"/>
    </tableStyle>
    <tableStyle name="Cuadro comparativo-style 60" pivot="0" count="3">
      <tableStyleElement type="headerRow" dxfId="242"/>
      <tableStyleElement type="firstRowStripe" dxfId="241"/>
      <tableStyleElement type="secondRowStripe" dxfId="240"/>
    </tableStyle>
    <tableStyle name="Cuadro comparativo-style 61" pivot="0" count="3">
      <tableStyleElement type="headerRow" dxfId="239"/>
      <tableStyleElement type="firstRowStripe" dxfId="238"/>
      <tableStyleElement type="secondRowStripe" dxfId="237"/>
    </tableStyle>
    <tableStyle name="Cuadro comparativo-style 62" pivot="0" count="3">
      <tableStyleElement type="headerRow" dxfId="236"/>
      <tableStyleElement type="firstRowStripe" dxfId="235"/>
      <tableStyleElement type="secondRowStripe" dxfId="234"/>
    </tableStyle>
    <tableStyle name="Cuadro comparativo-style 63" pivot="0" count="3">
      <tableStyleElement type="headerRow" dxfId="233"/>
      <tableStyleElement type="firstRowStripe" dxfId="232"/>
      <tableStyleElement type="secondRowStripe" dxfId="231"/>
    </tableStyle>
    <tableStyle name="Cuadro comparativo-style 64" pivot="0" count="3">
      <tableStyleElement type="headerRow" dxfId="230"/>
      <tableStyleElement type="firstRowStripe" dxfId="229"/>
      <tableStyleElement type="secondRowStripe" dxfId="228"/>
    </tableStyle>
    <tableStyle name="Cuadro comparativo-style 65" pivot="0" count="3">
      <tableStyleElement type="headerRow" dxfId="227"/>
      <tableStyleElement type="firstRowStripe" dxfId="226"/>
      <tableStyleElement type="secondRowStripe" dxfId="225"/>
    </tableStyle>
    <tableStyle name="Cuadro comparativo-style 66" pivot="0" count="3">
      <tableStyleElement type="headerRow" dxfId="224"/>
      <tableStyleElement type="firstRowStripe" dxfId="223"/>
      <tableStyleElement type="secondRowStripe" dxfId="222"/>
    </tableStyle>
    <tableStyle name="Cuadro comparativo-style 67" pivot="0" count="3">
      <tableStyleElement type="headerRow" dxfId="221"/>
      <tableStyleElement type="firstRowStripe" dxfId="220"/>
      <tableStyleElement type="secondRowStripe" dxfId="219"/>
    </tableStyle>
    <tableStyle name="Cuadro comparativo-style 68" pivot="0" count="3">
      <tableStyleElement type="headerRow" dxfId="218"/>
      <tableStyleElement type="firstRowStripe" dxfId="217"/>
      <tableStyleElement type="secondRowStripe" dxfId="216"/>
    </tableStyle>
    <tableStyle name="Cuadro comparativo-style 69" pivot="0" count="3">
      <tableStyleElement type="headerRow" dxfId="215"/>
      <tableStyleElement type="firstRowStripe" dxfId="214"/>
      <tableStyleElement type="secondRowStripe" dxfId="213"/>
    </tableStyle>
    <tableStyle name="Cuadro comparativo-style 70" pivot="0" count="3">
      <tableStyleElement type="headerRow" dxfId="212"/>
      <tableStyleElement type="firstRowStripe" dxfId="211"/>
      <tableStyleElement type="secondRowStripe" dxfId="210"/>
    </tableStyle>
    <tableStyle name="Cuadro comparativo-style 71" pivot="0" count="3">
      <tableStyleElement type="headerRow" dxfId="209"/>
      <tableStyleElement type="firstRowStripe" dxfId="208"/>
      <tableStyleElement type="secondRowStripe" dxfId="207"/>
    </tableStyle>
    <tableStyle name="Cuadro comparativo-style 72" pivot="0" count="3">
      <tableStyleElement type="headerRow" dxfId="206"/>
      <tableStyleElement type="firstRowStripe" dxfId="205"/>
      <tableStyleElement type="secondRowStripe" dxfId="204"/>
    </tableStyle>
    <tableStyle name="Cuadro comparativo-style 73" pivot="0" count="3">
      <tableStyleElement type="headerRow" dxfId="203"/>
      <tableStyleElement type="firstRowStripe" dxfId="202"/>
      <tableStyleElement type="secondRowStripe" dxfId="201"/>
    </tableStyle>
    <tableStyle name="Cuadro comparativo-style 74" pivot="0" count="3">
      <tableStyleElement type="headerRow" dxfId="200"/>
      <tableStyleElement type="firstRowStripe" dxfId="199"/>
      <tableStyleElement type="secondRowStripe" dxfId="198"/>
    </tableStyle>
    <tableStyle name="Cuadro comparativo-style 75" pivot="0" count="3">
      <tableStyleElement type="headerRow" dxfId="197"/>
      <tableStyleElement type="firstRowStripe" dxfId="196"/>
      <tableStyleElement type="secondRowStripe" dxfId="195"/>
    </tableStyle>
    <tableStyle name="Cuadro comparativo-style 76" pivot="0" count="3">
      <tableStyleElement type="headerRow" dxfId="194"/>
      <tableStyleElement type="firstRowStripe" dxfId="193"/>
      <tableStyleElement type="secondRowStripe" dxfId="192"/>
    </tableStyle>
    <tableStyle name="Cuadro comparativo-style 77" pivot="0" count="3">
      <tableStyleElement type="headerRow" dxfId="191"/>
      <tableStyleElement type="firstRowStripe" dxfId="190"/>
      <tableStyleElement type="secondRowStripe" dxfId="189"/>
    </tableStyle>
    <tableStyle name="Cuadro comparativo-style 78" pivot="0" count="3">
      <tableStyleElement type="headerRow" dxfId="188"/>
      <tableStyleElement type="firstRowStripe" dxfId="187"/>
      <tableStyleElement type="secondRowStripe" dxfId="186"/>
    </tableStyle>
    <tableStyle name="Cuadro comparativo-style 79" pivot="0" count="3">
      <tableStyleElement type="headerRow" dxfId="185"/>
      <tableStyleElement type="firstRowStripe" dxfId="184"/>
      <tableStyleElement type="secondRowStripe" dxfId="183"/>
    </tableStyle>
    <tableStyle name="Cuadro comparativo-style 80" pivot="0" count="3">
      <tableStyleElement type="headerRow" dxfId="182"/>
      <tableStyleElement type="firstRowStripe" dxfId="181"/>
      <tableStyleElement type="secondRowStripe" dxfId="180"/>
    </tableStyle>
    <tableStyle name="Cuadro comparativo-style 81" pivot="0" count="3">
      <tableStyleElement type="headerRow" dxfId="179"/>
      <tableStyleElement type="firstRowStripe" dxfId="178"/>
      <tableStyleElement type="secondRowStripe" dxfId="177"/>
    </tableStyle>
    <tableStyle name="Cuadro comparativo-style 82" pivot="0" count="3">
      <tableStyleElement type="headerRow" dxfId="176"/>
      <tableStyleElement type="firstRowStripe" dxfId="175"/>
      <tableStyleElement type="secondRowStripe" dxfId="174"/>
    </tableStyle>
    <tableStyle name="Cuadro comparativo-style 83" pivot="0" count="3">
      <tableStyleElement type="headerRow" dxfId="173"/>
      <tableStyleElement type="firstRowStripe" dxfId="172"/>
      <tableStyleElement type="secondRowStripe" dxfId="171"/>
    </tableStyle>
    <tableStyle name="Cuadro comparativo-style 84" pivot="0" count="3">
      <tableStyleElement type="headerRow" dxfId="170"/>
      <tableStyleElement type="firstRowStripe" dxfId="169"/>
      <tableStyleElement type="secondRowStripe" dxfId="168"/>
    </tableStyle>
    <tableStyle name="Cuadro comparativo-style 85" pivot="0" count="3">
      <tableStyleElement type="headerRow" dxfId="167"/>
      <tableStyleElement type="firstRowStripe" dxfId="166"/>
      <tableStyleElement type="secondRowStripe" dxfId="165"/>
    </tableStyle>
    <tableStyle name="Cuadro comparativo-style 86" pivot="0" count="3">
      <tableStyleElement type="headerRow" dxfId="164"/>
      <tableStyleElement type="firstRowStripe" dxfId="163"/>
      <tableStyleElement type="secondRowStripe" dxfId="162"/>
    </tableStyle>
    <tableStyle name="Cuadro comparativo-style 87" pivot="0" count="3">
      <tableStyleElement type="headerRow" dxfId="161"/>
      <tableStyleElement type="firstRowStripe" dxfId="160"/>
      <tableStyleElement type="secondRowStripe" dxfId="159"/>
    </tableStyle>
    <tableStyle name="Cuadro comparativo-style 88" pivot="0" count="3">
      <tableStyleElement type="headerRow" dxfId="158"/>
      <tableStyleElement type="firstRowStripe" dxfId="157"/>
      <tableStyleElement type="secondRowStripe" dxfId="156"/>
    </tableStyle>
    <tableStyle name="Cuadro comparativo-style 89" pivot="0" count="3">
      <tableStyleElement type="headerRow" dxfId="155"/>
      <tableStyleElement type="firstRowStripe" dxfId="154"/>
      <tableStyleElement type="secondRowStripe" dxfId="153"/>
    </tableStyle>
    <tableStyle name="Cuadro comparativo-style 90" pivot="0" count="3">
      <tableStyleElement type="headerRow" dxfId="152"/>
      <tableStyleElement type="firstRowStripe" dxfId="151"/>
      <tableStyleElement type="secondRowStripe" dxfId="150"/>
    </tableStyle>
    <tableStyle name="Cuadro comparativo-style 91" pivot="0" count="3">
      <tableStyleElement type="headerRow" dxfId="149"/>
      <tableStyleElement type="firstRowStripe" dxfId="148"/>
      <tableStyleElement type="secondRowStripe" dxfId="147"/>
    </tableStyle>
    <tableStyle name="Cuadro comparativo-style 92" pivot="0" count="3">
      <tableStyleElement type="headerRow" dxfId="146"/>
      <tableStyleElement type="firstRowStripe" dxfId="145"/>
      <tableStyleElement type="secondRowStripe" dxfId="144"/>
    </tableStyle>
    <tableStyle name="Cuadro comparativo-style 93" pivot="0" count="3">
      <tableStyleElement type="headerRow" dxfId="143"/>
      <tableStyleElement type="firstRowStripe" dxfId="142"/>
      <tableStyleElement type="secondRowStripe" dxfId="141"/>
    </tableStyle>
    <tableStyle name="Cuadro comparativo-style 94" pivot="0" count="3">
      <tableStyleElement type="headerRow" dxfId="140"/>
      <tableStyleElement type="firstRowStripe" dxfId="139"/>
      <tableStyleElement type="secondRowStripe" dxfId="138"/>
    </tableStyle>
    <tableStyle name="Cuadro comparativo-style 95" pivot="0" count="3">
      <tableStyleElement type="headerRow" dxfId="137"/>
      <tableStyleElement type="firstRowStripe" dxfId="136"/>
      <tableStyleElement type="secondRowStripe" dxfId="135"/>
    </tableStyle>
    <tableStyle name="Cuadro comparativo-style 96" pivot="0" count="3">
      <tableStyleElement type="headerRow" dxfId="134"/>
      <tableStyleElement type="firstRowStripe" dxfId="133"/>
      <tableStyleElement type="secondRowStripe" dxfId="132"/>
    </tableStyle>
    <tableStyle name="Cuadro comparativo-style 97" pivot="0" count="3">
      <tableStyleElement type="headerRow" dxfId="131"/>
      <tableStyleElement type="firstRowStripe" dxfId="130"/>
      <tableStyleElement type="secondRowStripe" dxfId="129"/>
    </tableStyle>
    <tableStyle name="Cuadro comparativo-style 98" pivot="0" count="3">
      <tableStyleElement type="headerRow" dxfId="128"/>
      <tableStyleElement type="firstRowStripe" dxfId="127"/>
      <tableStyleElement type="secondRowStripe" dxfId="126"/>
    </tableStyle>
    <tableStyle name="Cuadro comparativo-style 99" pivot="0" count="3">
      <tableStyleElement type="headerRow" dxfId="125"/>
      <tableStyleElement type="firstRowStripe" dxfId="124"/>
      <tableStyleElement type="secondRowStripe" dxfId="123"/>
    </tableStyle>
    <tableStyle name="Cuadro comparativo-style 100" pivot="0" count="3">
      <tableStyleElement type="headerRow" dxfId="122"/>
      <tableStyleElement type="firstRowStripe" dxfId="121"/>
      <tableStyleElement type="secondRowStripe" dxfId="120"/>
    </tableStyle>
    <tableStyle name="Cuadro comparativo-style 101" pivot="0" count="3">
      <tableStyleElement type="headerRow" dxfId="119"/>
      <tableStyleElement type="firstRowStripe" dxfId="118"/>
      <tableStyleElement type="secondRowStripe" dxfId="117"/>
    </tableStyle>
    <tableStyle name="Cuadro comparativo-style 102" pivot="0" count="3">
      <tableStyleElement type="headerRow" dxfId="116"/>
      <tableStyleElement type="firstRowStripe" dxfId="115"/>
      <tableStyleElement type="secondRowStripe" dxfId="114"/>
    </tableStyle>
    <tableStyle name="Cuadro comparativo-style 103" pivot="0" count="3">
      <tableStyleElement type="headerRow" dxfId="113"/>
      <tableStyleElement type="firstRowStripe" dxfId="112"/>
      <tableStyleElement type="secondRowStripe" dxfId="111"/>
    </tableStyle>
    <tableStyle name="Cuadro comparativo-style 104" pivot="0" count="3">
      <tableStyleElement type="headerRow" dxfId="110"/>
      <tableStyleElement type="firstRowStripe" dxfId="109"/>
      <tableStyleElement type="secondRowStripe" dxfId="108"/>
    </tableStyle>
    <tableStyle name="Cuadro comparativo-style 105" pivot="0" count="3">
      <tableStyleElement type="headerRow" dxfId="107"/>
      <tableStyleElement type="firstRowStripe" dxfId="106"/>
      <tableStyleElement type="secondRowStripe" dxfId="105"/>
    </tableStyle>
    <tableStyle name="Cuadro comparativo-style 106" pivot="0" count="3">
      <tableStyleElement type="headerRow" dxfId="104"/>
      <tableStyleElement type="firstRowStripe" dxfId="103"/>
      <tableStyleElement type="secondRowStripe" dxfId="102"/>
    </tableStyle>
    <tableStyle name="Cuadro comparativo-style 107" pivot="0" count="3">
      <tableStyleElement type="headerRow" dxfId="101"/>
      <tableStyleElement type="firstRowStripe" dxfId="100"/>
      <tableStyleElement type="secondRowStripe" dxfId="99"/>
    </tableStyle>
    <tableStyle name="Cuadro comparativo-style 108" pivot="0" count="3">
      <tableStyleElement type="headerRow" dxfId="98"/>
      <tableStyleElement type="firstRowStripe" dxfId="97"/>
      <tableStyleElement type="secondRowStripe" dxfId="96"/>
    </tableStyle>
    <tableStyle name="Cuadro comparativo-style 109" pivot="0" count="3">
      <tableStyleElement type="headerRow" dxfId="95"/>
      <tableStyleElement type="firstRowStripe" dxfId="94"/>
      <tableStyleElement type="secondRowStripe" dxfId="93"/>
    </tableStyle>
    <tableStyle name="Cuadro comparativo-style 110" pivot="0" count="3">
      <tableStyleElement type="headerRow" dxfId="92"/>
      <tableStyleElement type="firstRowStripe" dxfId="91"/>
      <tableStyleElement type="secondRowStripe" dxfId="90"/>
    </tableStyle>
    <tableStyle name="Cuadro comparativo-style 111" pivot="0" count="3">
      <tableStyleElement type="headerRow" dxfId="89"/>
      <tableStyleElement type="firstRowStripe" dxfId="88"/>
      <tableStyleElement type="secondRowStripe" dxfId="87"/>
    </tableStyle>
    <tableStyle name="Cuadro comparativo-style 112" pivot="0" count="3">
      <tableStyleElement type="headerRow" dxfId="86"/>
      <tableStyleElement type="firstRowStripe" dxfId="85"/>
      <tableStyleElement type="secondRowStripe" dxfId="84"/>
    </tableStyle>
    <tableStyle name="Cuadro comparativo-style 113" pivot="0" count="3">
      <tableStyleElement type="headerRow" dxfId="83"/>
      <tableStyleElement type="firstRowStripe" dxfId="82"/>
      <tableStyleElement type="secondRowStripe" dxfId="81"/>
    </tableStyle>
    <tableStyle name="Cuadro comparativo-style 114" pivot="0" count="3">
      <tableStyleElement type="headerRow" dxfId="80"/>
      <tableStyleElement type="firstRowStripe" dxfId="79"/>
      <tableStyleElement type="secondRowStripe" dxfId="78"/>
    </tableStyle>
    <tableStyle name="Cuadro comparativo-style 115" pivot="0" count="3">
      <tableStyleElement type="headerRow" dxfId="77"/>
      <tableStyleElement type="firstRowStripe" dxfId="76"/>
      <tableStyleElement type="secondRowStripe" dxfId="75"/>
    </tableStyle>
    <tableStyle name="Cuadro comparativo-style 116" pivot="0" count="3">
      <tableStyleElement type="headerRow" dxfId="74"/>
      <tableStyleElement type="firstRowStripe" dxfId="73"/>
      <tableStyleElement type="secondRowStripe" dxfId="72"/>
    </tableStyle>
    <tableStyle name="Cuadro comparativo-style 117" pivot="0" count="3">
      <tableStyleElement type="headerRow" dxfId="71"/>
      <tableStyleElement type="firstRowStripe" dxfId="70"/>
      <tableStyleElement type="secondRowStripe" dxfId="69"/>
    </tableStyle>
    <tableStyle name="Cuadro comparativo-style 118" pivot="0" count="3">
      <tableStyleElement type="headerRow" dxfId="68"/>
      <tableStyleElement type="firstRowStripe" dxfId="67"/>
      <tableStyleElement type="secondRowStripe" dxfId="66"/>
    </tableStyle>
    <tableStyle name="Cuadro comparativo-style 119" pivot="0" count="3">
      <tableStyleElement type="headerRow" dxfId="65"/>
      <tableStyleElement type="firstRowStripe" dxfId="64"/>
      <tableStyleElement type="secondRowStripe" dxfId="63"/>
    </tableStyle>
    <tableStyle name="Cuadro comparativo-style 120" pivot="0" count="3">
      <tableStyleElement type="headerRow" dxfId="62"/>
      <tableStyleElement type="firstRowStripe" dxfId="61"/>
      <tableStyleElement type="secondRowStripe" dxfId="60"/>
    </tableStyle>
    <tableStyle name="Cuadro comparativo-style 121" pivot="0" count="3">
      <tableStyleElement type="headerRow" dxfId="59"/>
      <tableStyleElement type="firstRowStripe" dxfId="58"/>
      <tableStyleElement type="secondRowStripe" dxfId="57"/>
    </tableStyle>
    <tableStyle name="Cuadro comparativo-style 122" pivot="0" count="3">
      <tableStyleElement type="headerRow" dxfId="56"/>
      <tableStyleElement type="firstRowStripe" dxfId="55"/>
      <tableStyleElement type="secondRowStripe" dxfId="54"/>
    </tableStyle>
    <tableStyle name="Cuadro comparativo-style 123" pivot="0" count="3">
      <tableStyleElement type="headerRow" dxfId="53"/>
      <tableStyleElement type="firstRowStripe" dxfId="52"/>
      <tableStyleElement type="secondRowStripe" dxfId="51"/>
    </tableStyle>
    <tableStyle name="Cuadro comparativo-style 124" pivot="0" count="3">
      <tableStyleElement type="headerRow" dxfId="50"/>
      <tableStyleElement type="firstRowStripe" dxfId="49"/>
      <tableStyleElement type="secondRowStripe" dxfId="48"/>
    </tableStyle>
    <tableStyle name="Cuadro comparativo-style 125" pivot="0" count="3">
      <tableStyleElement type="headerRow" dxfId="47"/>
      <tableStyleElement type="firstRowStripe" dxfId="46"/>
      <tableStyleElement type="secondRowStripe" dxfId="45"/>
    </tableStyle>
    <tableStyle name="Cuadro comparativo-style 126" pivot="0" count="3">
      <tableStyleElement type="headerRow" dxfId="44"/>
      <tableStyleElement type="firstRowStripe" dxfId="43"/>
      <tableStyleElement type="secondRowStripe" dxfId="42"/>
    </tableStyle>
    <tableStyle name="Cuadro comparativo-style 127" pivot="0" count="3">
      <tableStyleElement type="headerRow" dxfId="41"/>
      <tableStyleElement type="firstRowStripe" dxfId="40"/>
      <tableStyleElement type="secondRowStripe" dxfId="39"/>
    </tableStyle>
    <tableStyle name="Cuadro comparativo-style 128" pivot="0" count="3">
      <tableStyleElement type="headerRow" dxfId="38"/>
      <tableStyleElement type="firstRowStripe" dxfId="37"/>
      <tableStyleElement type="secondRowStripe" dxfId="36"/>
    </tableStyle>
    <tableStyle name="Cuadro comparativo-style 129" pivot="0" count="3">
      <tableStyleElement type="headerRow" dxfId="35"/>
      <tableStyleElement type="firstRowStripe" dxfId="34"/>
      <tableStyleElement type="secondRowStripe" dxfId="33"/>
    </tableStyle>
    <tableStyle name="Cuadro comparativo-style 130" pivot="0" count="3">
      <tableStyleElement type="headerRow" dxfId="32"/>
      <tableStyleElement type="firstRowStripe" dxfId="31"/>
      <tableStyleElement type="secondRowStripe" dxfId="30"/>
    </tableStyle>
    <tableStyle name="Cuadro comparativo-style 131" pivot="0" count="3">
      <tableStyleElement type="headerRow" dxfId="29"/>
      <tableStyleElement type="firstRowStripe" dxfId="28"/>
      <tableStyleElement type="secondRowStripe" dxfId="27"/>
    </tableStyle>
    <tableStyle name="Cuadro comparativo-style 132" pivot="0" count="3">
      <tableStyleElement type="headerRow" dxfId="26"/>
      <tableStyleElement type="firstRowStripe" dxfId="25"/>
      <tableStyleElement type="secondRowStripe" dxfId="24"/>
    </tableStyle>
    <tableStyle name="Cuadro comparativo-style 133" pivot="0" count="3">
      <tableStyleElement type="headerRow" dxfId="23"/>
      <tableStyleElement type="firstRowStripe" dxfId="22"/>
      <tableStyleElement type="secondRowStripe" dxfId="21"/>
    </tableStyle>
    <tableStyle name="Cuadro comparativo-style 134" pivot="0" count="3">
      <tableStyleElement type="headerRow" dxfId="20"/>
      <tableStyleElement type="firstRowStripe" dxfId="19"/>
      <tableStyleElement type="secondRowStripe" dxfId="18"/>
    </tableStyle>
    <tableStyle name="Cuadro comparativo-style 135" pivot="0" count="3">
      <tableStyleElement type="headerRow" dxfId="17"/>
      <tableStyleElement type="firstRowStripe" dxfId="16"/>
      <tableStyleElement type="secondRowStripe" dxfId="15"/>
    </tableStyle>
    <tableStyle name="Cuadro comparativo-style 136" pivot="0" count="3">
      <tableStyleElement type="headerRow" dxfId="14"/>
      <tableStyleElement type="firstRowStripe" dxfId="13"/>
      <tableStyleElement type="secondRowStripe" dxfId="12"/>
    </tableStyle>
    <tableStyle name="Cuadro comparativo-style 137" pivot="0" count="3">
      <tableStyleElement type="headerRow" dxfId="11"/>
      <tableStyleElement type="firstRowStripe" dxfId="10"/>
      <tableStyleElement type="secondRowStripe" dxfId="9"/>
    </tableStyle>
    <tableStyle name="Cuadro comparativo-style 138" pivot="0" count="3">
      <tableStyleElement type="headerRow" dxfId="8"/>
      <tableStyleElement type="firstRowStripe" dxfId="7"/>
      <tableStyleElement type="secondRowStripe" dxfId="6"/>
    </tableStyle>
    <tableStyle name="Cuadro comparativo-style 139" pivot="0" count="3">
      <tableStyleElement type="headerRow" dxfId="5"/>
      <tableStyleElement type="firstRowStripe" dxfId="4"/>
      <tableStyleElement type="secondRowStripe" dxfId="3"/>
    </tableStyle>
    <tableStyle name="Cuadro comparativo-style 140"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_1" displayName="Table_1" ref="A9:H2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showFirstColumn="1" showLastColumn="1" showRowStripes="1" showColumnStripes="0"/>
</table>
</file>

<file path=xl/tables/table10.xml><?xml version="1.0" encoding="utf-8"?>
<table xmlns="http://schemas.openxmlformats.org/spreadsheetml/2006/main" id="10" name="Table_10" displayName="Table_10" ref="A146:H17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 showFirstColumn="1" showLastColumn="1" showRowStripes="1" showColumnStripes="0"/>
</table>
</file>

<file path=xl/tables/table100.xml><?xml version="1.0" encoding="utf-8"?>
<table xmlns="http://schemas.openxmlformats.org/spreadsheetml/2006/main" id="100" name="Table_100" displayName="Table_100" ref="A1417:H142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0" showFirstColumn="1" showLastColumn="1" showRowStripes="1" showColumnStripes="0"/>
</table>
</file>

<file path=xl/tables/table101.xml><?xml version="1.0" encoding="utf-8"?>
<table xmlns="http://schemas.openxmlformats.org/spreadsheetml/2006/main" id="101" name="Table_101" displayName="Table_101" ref="A1432:H143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1" showFirstColumn="1" showLastColumn="1" showRowStripes="1" showColumnStripes="0"/>
</table>
</file>

<file path=xl/tables/table102.xml><?xml version="1.0" encoding="utf-8"?>
<table xmlns="http://schemas.openxmlformats.org/spreadsheetml/2006/main" id="102" name="Table_102" displayName="Table_102" ref="A1442:H144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2" showFirstColumn="1" showLastColumn="1" showRowStripes="1" showColumnStripes="0"/>
</table>
</file>

<file path=xl/tables/table103.xml><?xml version="1.0" encoding="utf-8"?>
<table xmlns="http://schemas.openxmlformats.org/spreadsheetml/2006/main" id="103" name="Table_103" displayName="Table_103" ref="A1452:H145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3" showFirstColumn="1" showLastColumn="1" showRowStripes="1" showColumnStripes="0"/>
</table>
</file>

<file path=xl/tables/table104.xml><?xml version="1.0" encoding="utf-8"?>
<table xmlns="http://schemas.openxmlformats.org/spreadsheetml/2006/main" id="104" name="Table_104" displayName="Table_104" ref="A1463:H1467">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4" showFirstColumn="1" showLastColumn="1" showRowStripes="1" showColumnStripes="0"/>
</table>
</file>

<file path=xl/tables/table105.xml><?xml version="1.0" encoding="utf-8"?>
<table xmlns="http://schemas.openxmlformats.org/spreadsheetml/2006/main" id="105" name="Table_105" displayName="Table_105" ref="A1471:H148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5" showFirstColumn="1" showLastColumn="1" showRowStripes="1" showColumnStripes="0"/>
</table>
</file>

<file path=xl/tables/table106.xml><?xml version="1.0" encoding="utf-8"?>
<table xmlns="http://schemas.openxmlformats.org/spreadsheetml/2006/main" id="106" name="Table_106" displayName="Table_106" ref="A1487:H150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6" showFirstColumn="1" showLastColumn="1" showRowStripes="1" showColumnStripes="0"/>
</table>
</file>

<file path=xl/tables/table107.xml><?xml version="1.0" encoding="utf-8"?>
<table xmlns="http://schemas.openxmlformats.org/spreadsheetml/2006/main" id="107" name="Table_107" displayName="Table_107" ref="A1504:H152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7" showFirstColumn="1" showLastColumn="1" showRowStripes="1" showColumnStripes="0"/>
</table>
</file>

<file path=xl/tables/table108.xml><?xml version="1.0" encoding="utf-8"?>
<table xmlns="http://schemas.openxmlformats.org/spreadsheetml/2006/main" id="108" name="Table_108" displayName="Table_108" ref="A1528:H153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8" showFirstColumn="1" showLastColumn="1" showRowStripes="1" showColumnStripes="0"/>
</table>
</file>

<file path=xl/tables/table109.xml><?xml version="1.0" encoding="utf-8"?>
<table xmlns="http://schemas.openxmlformats.org/spreadsheetml/2006/main" id="109" name="Table_109" displayName="Table_109" ref="A1537:H154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09" showFirstColumn="1" showLastColumn="1" showRowStripes="1" showColumnStripes="0"/>
</table>
</file>

<file path=xl/tables/table11.xml><?xml version="1.0" encoding="utf-8"?>
<table xmlns="http://schemas.openxmlformats.org/spreadsheetml/2006/main" id="11" name="Table_11" displayName="Table_11" ref="A175:H20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 showFirstColumn="1" showLastColumn="1" showRowStripes="1" showColumnStripes="0"/>
</table>
</file>

<file path=xl/tables/table110.xml><?xml version="1.0" encoding="utf-8"?>
<table xmlns="http://schemas.openxmlformats.org/spreadsheetml/2006/main" id="110" name="Table_110" displayName="Table_110" ref="A1546:H155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0" showFirstColumn="1" showLastColumn="1" showRowStripes="1" showColumnStripes="0"/>
</table>
</file>

<file path=xl/tables/table111.xml><?xml version="1.0" encoding="utf-8"?>
<table xmlns="http://schemas.openxmlformats.org/spreadsheetml/2006/main" id="111" name="Table_111" displayName="Table_111" ref="A1555:H156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1" showFirstColumn="1" showLastColumn="1" showRowStripes="1" showColumnStripes="0"/>
</table>
</file>

<file path=xl/tables/table112.xml><?xml version="1.0" encoding="utf-8"?>
<table xmlns="http://schemas.openxmlformats.org/spreadsheetml/2006/main" id="112" name="Table_112" displayName="Table_112" ref="A1570:H158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2" showFirstColumn="1" showLastColumn="1" showRowStripes="1" showColumnStripes="0"/>
</table>
</file>

<file path=xl/tables/table113.xml><?xml version="1.0" encoding="utf-8"?>
<table xmlns="http://schemas.openxmlformats.org/spreadsheetml/2006/main" id="113" name="Table_113" displayName="Table_113" ref="A1584:H159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3" showFirstColumn="1" showLastColumn="1" showRowStripes="1" showColumnStripes="0"/>
</table>
</file>

<file path=xl/tables/table114.xml><?xml version="1.0" encoding="utf-8"?>
<table xmlns="http://schemas.openxmlformats.org/spreadsheetml/2006/main" id="114" name="Table_114" displayName="Table_114" ref="A1596:H160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4" showFirstColumn="1" showLastColumn="1" showRowStripes="1" showColumnStripes="0"/>
</table>
</file>

<file path=xl/tables/table115.xml><?xml version="1.0" encoding="utf-8"?>
<table xmlns="http://schemas.openxmlformats.org/spreadsheetml/2006/main" id="115" name="Table_115" displayName="Table_115" ref="A1605:H162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5" showFirstColumn="1" showLastColumn="1" showRowStripes="1" showColumnStripes="0"/>
</table>
</file>

<file path=xl/tables/table116.xml><?xml version="1.0" encoding="utf-8"?>
<table xmlns="http://schemas.openxmlformats.org/spreadsheetml/2006/main" id="116" name="Table_116" displayName="Table_116" ref="A1626:H163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6" showFirstColumn="1" showLastColumn="1" showRowStripes="1" showColumnStripes="0"/>
</table>
</file>

<file path=xl/tables/table117.xml><?xml version="1.0" encoding="utf-8"?>
<table xmlns="http://schemas.openxmlformats.org/spreadsheetml/2006/main" id="117" name="Table_117" displayName="Table_117" ref="A1638:H165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7" showFirstColumn="1" showLastColumn="1" showRowStripes="1" showColumnStripes="0"/>
</table>
</file>

<file path=xl/tables/table118.xml><?xml version="1.0" encoding="utf-8"?>
<table xmlns="http://schemas.openxmlformats.org/spreadsheetml/2006/main" id="118" name="Table_118" displayName="Table_118" ref="A1657:H167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8" showFirstColumn="1" showLastColumn="1" showRowStripes="1" showColumnStripes="0"/>
</table>
</file>

<file path=xl/tables/table119.xml><?xml version="1.0" encoding="utf-8"?>
<table xmlns="http://schemas.openxmlformats.org/spreadsheetml/2006/main" id="119" name="Table_119" displayName="Table_119" ref="A1678:H169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19" showFirstColumn="1" showLastColumn="1" showRowStripes="1" showColumnStripes="0"/>
</table>
</file>

<file path=xl/tables/table12.xml><?xml version="1.0" encoding="utf-8"?>
<table xmlns="http://schemas.openxmlformats.org/spreadsheetml/2006/main" id="12" name="Table_12" displayName="Table_12" ref="A205:H22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 showFirstColumn="1" showLastColumn="1" showRowStripes="1" showColumnStripes="0"/>
</table>
</file>

<file path=xl/tables/table120.xml><?xml version="1.0" encoding="utf-8"?>
<table xmlns="http://schemas.openxmlformats.org/spreadsheetml/2006/main" id="120" name="Table_120" displayName="Table_120" ref="A1694:H170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0" showFirstColumn="1" showLastColumn="1" showRowStripes="1" showColumnStripes="0"/>
</table>
</file>

<file path=xl/tables/table121.xml><?xml version="1.0" encoding="utf-8"?>
<table xmlns="http://schemas.openxmlformats.org/spreadsheetml/2006/main" id="121" name="Table_121" displayName="Table_121" ref="A1710:H171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1" showFirstColumn="1" showLastColumn="1" showRowStripes="1" showColumnStripes="0"/>
</table>
</file>

<file path=xl/tables/table122.xml><?xml version="1.0" encoding="utf-8"?>
<table xmlns="http://schemas.openxmlformats.org/spreadsheetml/2006/main" id="122" name="Table_122" displayName="Table_122" ref="A1716:H172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2" showFirstColumn="1" showLastColumn="1" showRowStripes="1" showColumnStripes="0"/>
</table>
</file>

<file path=xl/tables/table123.xml><?xml version="1.0" encoding="utf-8"?>
<table xmlns="http://schemas.openxmlformats.org/spreadsheetml/2006/main" id="123" name="Table_123" displayName="Table_123" ref="A1727:H173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3" showFirstColumn="1" showLastColumn="1" showRowStripes="1" showColumnStripes="0"/>
</table>
</file>

<file path=xl/tables/table124.xml><?xml version="1.0" encoding="utf-8"?>
<table xmlns="http://schemas.openxmlformats.org/spreadsheetml/2006/main" id="124" name="Table_124" displayName="Table_124" ref="A1740:H174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4" showFirstColumn="1" showLastColumn="1" showRowStripes="1" showColumnStripes="0"/>
</table>
</file>

<file path=xl/tables/table125.xml><?xml version="1.0" encoding="utf-8"?>
<table xmlns="http://schemas.openxmlformats.org/spreadsheetml/2006/main" id="125" name="Table_125" displayName="Table_125" ref="A1750:H175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5" showFirstColumn="1" showLastColumn="1" showRowStripes="1" showColumnStripes="0"/>
</table>
</file>

<file path=xl/tables/table126.xml><?xml version="1.0" encoding="utf-8"?>
<table xmlns="http://schemas.openxmlformats.org/spreadsheetml/2006/main" id="126" name="Table_126" displayName="Table_126" ref="A1762:H177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6" showFirstColumn="1" showLastColumn="1" showRowStripes="1" showColumnStripes="0"/>
</table>
</file>

<file path=xl/tables/table127.xml><?xml version="1.0" encoding="utf-8"?>
<table xmlns="http://schemas.openxmlformats.org/spreadsheetml/2006/main" id="127" name="Table_127" displayName="Table_127" ref="A1775:H178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7" showFirstColumn="1" showLastColumn="1" showRowStripes="1" showColumnStripes="0"/>
</table>
</file>

<file path=xl/tables/table128.xml><?xml version="1.0" encoding="utf-8"?>
<table xmlns="http://schemas.openxmlformats.org/spreadsheetml/2006/main" id="128" name="Table_128" displayName="Table_128" ref="A1788:H179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8" showFirstColumn="1" showLastColumn="1" showRowStripes="1" showColumnStripes="0"/>
</table>
</file>

<file path=xl/tables/table129.xml><?xml version="1.0" encoding="utf-8"?>
<table xmlns="http://schemas.openxmlformats.org/spreadsheetml/2006/main" id="129" name="Table_129" displayName="Table_129" ref="A1800:H181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29" showFirstColumn="1" showLastColumn="1" showRowStripes="1" showColumnStripes="0"/>
</table>
</file>

<file path=xl/tables/table13.xml><?xml version="1.0" encoding="utf-8"?>
<table xmlns="http://schemas.openxmlformats.org/spreadsheetml/2006/main" id="13" name="Table_13" displayName="Table_13" ref="A232:H24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 showFirstColumn="1" showLastColumn="1" showRowStripes="1" showColumnStripes="0"/>
</table>
</file>

<file path=xl/tables/table130.xml><?xml version="1.0" encoding="utf-8"?>
<table xmlns="http://schemas.openxmlformats.org/spreadsheetml/2006/main" id="130" name="Table_130" displayName="Table_130" ref="A1817:H182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0" showFirstColumn="1" showLastColumn="1" showRowStripes="1" showColumnStripes="0"/>
</table>
</file>

<file path=xl/tables/table131.xml><?xml version="1.0" encoding="utf-8"?>
<table xmlns="http://schemas.openxmlformats.org/spreadsheetml/2006/main" id="131" name="Table_131" displayName="Table_131" ref="A1830:H183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1" showFirstColumn="1" showLastColumn="1" showRowStripes="1" showColumnStripes="0"/>
</table>
</file>

<file path=xl/tables/table132.xml><?xml version="1.0" encoding="utf-8"?>
<table xmlns="http://schemas.openxmlformats.org/spreadsheetml/2006/main" id="132" name="Table_132" displayName="Table_132" ref="A1843:H186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2" showFirstColumn="1" showLastColumn="1" showRowStripes="1" showColumnStripes="0"/>
</table>
</file>

<file path=xl/tables/table133.xml><?xml version="1.0" encoding="utf-8"?>
<table xmlns="http://schemas.openxmlformats.org/spreadsheetml/2006/main" id="133" name="Table_133" displayName="Table_133" ref="A1867:H188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3" showFirstColumn="1" showLastColumn="1" showRowStripes="1" showColumnStripes="0"/>
</table>
</file>

<file path=xl/tables/table134.xml><?xml version="1.0" encoding="utf-8"?>
<table xmlns="http://schemas.openxmlformats.org/spreadsheetml/2006/main" id="134" name="Table_134" displayName="Table_134" ref="A1884:H1897">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4" showFirstColumn="1" showLastColumn="1" showRowStripes="1" showColumnStripes="0"/>
</table>
</file>

<file path=xl/tables/table135.xml><?xml version="1.0" encoding="utf-8"?>
<table xmlns="http://schemas.openxmlformats.org/spreadsheetml/2006/main" id="135" name="Table_135" displayName="Table_135" ref="A1901:H191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5" showFirstColumn="1" showLastColumn="1" showRowStripes="1" showColumnStripes="0"/>
</table>
</file>

<file path=xl/tables/table136.xml><?xml version="1.0" encoding="utf-8"?>
<table xmlns="http://schemas.openxmlformats.org/spreadsheetml/2006/main" id="136" name="Table_136" displayName="Table_136" ref="A1918:H192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6" showFirstColumn="1" showLastColumn="1" showRowStripes="1" showColumnStripes="0"/>
</table>
</file>

<file path=xl/tables/table137.xml><?xml version="1.0" encoding="utf-8"?>
<table xmlns="http://schemas.openxmlformats.org/spreadsheetml/2006/main" id="137" name="Table_137" displayName="Table_137" ref="A1933:H193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7" showFirstColumn="1" showLastColumn="1" showRowStripes="1" showColumnStripes="0"/>
</table>
</file>

<file path=xl/tables/table138.xml><?xml version="1.0" encoding="utf-8"?>
<table xmlns="http://schemas.openxmlformats.org/spreadsheetml/2006/main" id="138" name="Table_138" displayName="Table_138" ref="A1942:H194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8" showFirstColumn="1" showLastColumn="1" showRowStripes="1" showColumnStripes="0"/>
</table>
</file>

<file path=xl/tables/table139.xml><?xml version="1.0" encoding="utf-8"?>
<table xmlns="http://schemas.openxmlformats.org/spreadsheetml/2006/main" id="139" name="Table_139" displayName="Table_139" ref="A1950:H195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39" showFirstColumn="1" showLastColumn="1" showRowStripes="1" showColumnStripes="0"/>
</table>
</file>

<file path=xl/tables/table14.xml><?xml version="1.0" encoding="utf-8"?>
<table xmlns="http://schemas.openxmlformats.org/spreadsheetml/2006/main" id="14" name="Table_14" displayName="Table_14" ref="A246:H25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4" showFirstColumn="1" showLastColumn="1" showRowStripes="1" showColumnStripes="0"/>
</table>
</file>

<file path=xl/tables/table140.xml><?xml version="1.0" encoding="utf-8"?>
<table xmlns="http://schemas.openxmlformats.org/spreadsheetml/2006/main" id="140" name="Table_140" displayName="Table_140" ref="A1957:H196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40" showFirstColumn="1" showLastColumn="1" showRowStripes="1" showColumnStripes="0"/>
</table>
</file>

<file path=xl/tables/table15.xml><?xml version="1.0" encoding="utf-8"?>
<table xmlns="http://schemas.openxmlformats.org/spreadsheetml/2006/main" id="15" name="Table_15" displayName="Table_15" ref="A255:H26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5" showFirstColumn="1" showLastColumn="1" showRowStripes="1" showColumnStripes="0"/>
</table>
</file>

<file path=xl/tables/table16.xml><?xml version="1.0" encoding="utf-8"?>
<table xmlns="http://schemas.openxmlformats.org/spreadsheetml/2006/main" id="16" name="Table_16" displayName="Table_16" ref="A267:H28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6" showFirstColumn="1" showLastColumn="1" showRowStripes="1" showColumnStripes="0"/>
</table>
</file>

<file path=xl/tables/table17.xml><?xml version="1.0" encoding="utf-8"?>
<table xmlns="http://schemas.openxmlformats.org/spreadsheetml/2006/main" id="17" name="Table_17" displayName="Table_17" ref="A284:H29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7" showFirstColumn="1" showLastColumn="1" showRowStripes="1" showColumnStripes="0"/>
</table>
</file>

<file path=xl/tables/table18.xml><?xml version="1.0" encoding="utf-8"?>
<table xmlns="http://schemas.openxmlformats.org/spreadsheetml/2006/main" id="18" name="Table_18" displayName="Table_18" ref="A296:H31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8" showFirstColumn="1" showLastColumn="1" showRowStripes="1" showColumnStripes="0"/>
</table>
</file>

<file path=xl/tables/table19.xml><?xml version="1.0" encoding="utf-8"?>
<table xmlns="http://schemas.openxmlformats.org/spreadsheetml/2006/main" id="19" name="Table_19" displayName="Table_19" ref="A316:H33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19" showFirstColumn="1" showLastColumn="1" showRowStripes="1" showColumnStripes="0"/>
</table>
</file>

<file path=xl/tables/table2.xml><?xml version="1.0" encoding="utf-8"?>
<table xmlns="http://schemas.openxmlformats.org/spreadsheetml/2006/main" id="2" name="Table_2" displayName="Table_2" ref="A25:H3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 showFirstColumn="1" showLastColumn="1" showRowStripes="1" showColumnStripes="0"/>
</table>
</file>

<file path=xl/tables/table20.xml><?xml version="1.0" encoding="utf-8"?>
<table xmlns="http://schemas.openxmlformats.org/spreadsheetml/2006/main" id="20" name="Table_20" displayName="Table_20" ref="A335:H35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0" showFirstColumn="1" showLastColumn="1" showRowStripes="1" showColumnStripes="0"/>
</table>
</file>

<file path=xl/tables/table21.xml><?xml version="1.0" encoding="utf-8"?>
<table xmlns="http://schemas.openxmlformats.org/spreadsheetml/2006/main" id="21" name="Table_21" displayName="Table_21" ref="A358:H36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1" showFirstColumn="1" showLastColumn="1" showRowStripes="1" showColumnStripes="0"/>
</table>
</file>

<file path=xl/tables/table22.xml><?xml version="1.0" encoding="utf-8"?>
<table xmlns="http://schemas.openxmlformats.org/spreadsheetml/2006/main" id="22" name="Table_22" displayName="Table_22" ref="A365:H37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2" showFirstColumn="1" showLastColumn="1" showRowStripes="1" showColumnStripes="0"/>
</table>
</file>

<file path=xl/tables/table23.xml><?xml version="1.0" encoding="utf-8"?>
<table xmlns="http://schemas.openxmlformats.org/spreadsheetml/2006/main" id="23" name="Table_23" displayName="Table_23" ref="A378:H39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3" showFirstColumn="1" showLastColumn="1" showRowStripes="1" showColumnStripes="0"/>
</table>
</file>

<file path=xl/tables/table24.xml><?xml version="1.0" encoding="utf-8"?>
<table xmlns="http://schemas.openxmlformats.org/spreadsheetml/2006/main" id="24" name="Table_24" displayName="Table_24" ref="A402:H41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4" showFirstColumn="1" showLastColumn="1" showRowStripes="1" showColumnStripes="0"/>
</table>
</file>

<file path=xl/tables/table25.xml><?xml version="1.0" encoding="utf-8"?>
<table xmlns="http://schemas.openxmlformats.org/spreadsheetml/2006/main" id="25" name="Table_25" displayName="Table_25" ref="A416:H42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5" showFirstColumn="1" showLastColumn="1" showRowStripes="1" showColumnStripes="0"/>
</table>
</file>

<file path=xl/tables/table26.xml><?xml version="1.0" encoding="utf-8"?>
<table xmlns="http://schemas.openxmlformats.org/spreadsheetml/2006/main" id="26" name="Table_26" displayName="Table_26" ref="A428:H43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6" showFirstColumn="1" showLastColumn="1" showRowStripes="1" showColumnStripes="0"/>
</table>
</file>

<file path=xl/tables/table27.xml><?xml version="1.0" encoding="utf-8"?>
<table xmlns="http://schemas.openxmlformats.org/spreadsheetml/2006/main" id="27" name="Table_27" displayName="Table_27" ref="A437:H445">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7" showFirstColumn="1" showLastColumn="1" showRowStripes="1" showColumnStripes="0"/>
</table>
</file>

<file path=xl/tables/table28.xml><?xml version="1.0" encoding="utf-8"?>
<table xmlns="http://schemas.openxmlformats.org/spreadsheetml/2006/main" id="28" name="Table_28" displayName="Table_28" ref="A449:H46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8" showFirstColumn="1" showLastColumn="1" showRowStripes="1" showColumnStripes="0"/>
</table>
</file>

<file path=xl/tables/table29.xml><?xml version="1.0" encoding="utf-8"?>
<table xmlns="http://schemas.openxmlformats.org/spreadsheetml/2006/main" id="29" name="Table_29" displayName="Table_29" ref="A466:H47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29" showFirstColumn="1" showLastColumn="1" showRowStripes="1" showColumnStripes="0"/>
</table>
</file>

<file path=xl/tables/table3.xml><?xml version="1.0" encoding="utf-8"?>
<table xmlns="http://schemas.openxmlformats.org/spreadsheetml/2006/main" id="3" name="Table_3" displayName="Table_3" ref="A35:H45">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 showFirstColumn="1" showLastColumn="1" showRowStripes="1" showColumnStripes="0"/>
</table>
</file>

<file path=xl/tables/table30.xml><?xml version="1.0" encoding="utf-8"?>
<table xmlns="http://schemas.openxmlformats.org/spreadsheetml/2006/main" id="30" name="Table_30" displayName="Table_30" ref="A483:H48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0" showFirstColumn="1" showLastColumn="1" showRowStripes="1" showColumnStripes="0"/>
</table>
</file>

<file path=xl/tables/table31.xml><?xml version="1.0" encoding="utf-8"?>
<table xmlns="http://schemas.openxmlformats.org/spreadsheetml/2006/main" id="31" name="Table_31" displayName="Table_31" ref="A492:H51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1" showFirstColumn="1" showLastColumn="1" showRowStripes="1" showColumnStripes="0"/>
</table>
</file>

<file path=xl/tables/table32.xml><?xml version="1.0" encoding="utf-8"?>
<table xmlns="http://schemas.openxmlformats.org/spreadsheetml/2006/main" id="32" name="Table_32" displayName="Table_32" ref="A517:H52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2" showFirstColumn="1" showLastColumn="1" showRowStripes="1" showColumnStripes="0"/>
</table>
</file>

<file path=xl/tables/table33.xml><?xml version="1.0" encoding="utf-8"?>
<table xmlns="http://schemas.openxmlformats.org/spreadsheetml/2006/main" id="33" name="Table_33" displayName="Table_33" ref="A533:H55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3" showFirstColumn="1" showLastColumn="1" showRowStripes="1" showColumnStripes="0"/>
</table>
</file>

<file path=xl/tables/table34.xml><?xml version="1.0" encoding="utf-8"?>
<table xmlns="http://schemas.openxmlformats.org/spreadsheetml/2006/main" id="34" name="Table_34" displayName="Table_34" ref="A556:H56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4" showFirstColumn="1" showLastColumn="1" showRowStripes="1" showColumnStripes="0"/>
</table>
</file>

<file path=xl/tables/table35.xml><?xml version="1.0" encoding="utf-8"?>
<table xmlns="http://schemas.openxmlformats.org/spreadsheetml/2006/main" id="35" name="Table_35" displayName="Table_35" ref="A566:H57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5" showFirstColumn="1" showLastColumn="1" showRowStripes="1" showColumnStripes="0"/>
</table>
</file>

<file path=xl/tables/table36.xml><?xml version="1.0" encoding="utf-8"?>
<table xmlns="http://schemas.openxmlformats.org/spreadsheetml/2006/main" id="36" name="Table_36" displayName="Table_36" ref="A576:H58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6" showFirstColumn="1" showLastColumn="1" showRowStripes="1" showColumnStripes="0"/>
</table>
</file>

<file path=xl/tables/table37.xml><?xml version="1.0" encoding="utf-8"?>
<table xmlns="http://schemas.openxmlformats.org/spreadsheetml/2006/main" id="37" name="Table_37" displayName="Table_37" ref="A585:H59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7" showFirstColumn="1" showLastColumn="1" showRowStripes="1" showColumnStripes="0"/>
</table>
</file>

<file path=xl/tables/table38.xml><?xml version="1.0" encoding="utf-8"?>
<table xmlns="http://schemas.openxmlformats.org/spreadsheetml/2006/main" id="38" name="Table_38" displayName="Table_38" ref="A598:H60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8" showFirstColumn="1" showLastColumn="1" showRowStripes="1" showColumnStripes="0"/>
</table>
</file>

<file path=xl/tables/table39.xml><?xml version="1.0" encoding="utf-8"?>
<table xmlns="http://schemas.openxmlformats.org/spreadsheetml/2006/main" id="39" name="Table_39" displayName="Table_39" ref="A610:H62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39" showFirstColumn="1" showLastColumn="1" showRowStripes="1" showColumnStripes="0"/>
</table>
</file>

<file path=xl/tables/table4.xml><?xml version="1.0" encoding="utf-8"?>
<table xmlns="http://schemas.openxmlformats.org/spreadsheetml/2006/main" id="4" name="Table_4" displayName="Table_4" ref="A49:H6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 showFirstColumn="1" showLastColumn="1" showRowStripes="1" showColumnStripes="0"/>
</table>
</file>

<file path=xl/tables/table40.xml><?xml version="1.0" encoding="utf-8"?>
<table xmlns="http://schemas.openxmlformats.org/spreadsheetml/2006/main" id="40" name="Table_40" displayName="Table_40" ref="A624:H63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0" showFirstColumn="1" showLastColumn="1" showRowStripes="1" showColumnStripes="0"/>
</table>
</file>

<file path=xl/tables/table41.xml><?xml version="1.0" encoding="utf-8"?>
<table xmlns="http://schemas.openxmlformats.org/spreadsheetml/2006/main" id="41" name="Table_41" displayName="Table_41" ref="A636:H645">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1" showFirstColumn="1" showLastColumn="1" showRowStripes="1" showColumnStripes="0"/>
</table>
</file>

<file path=xl/tables/table42.xml><?xml version="1.0" encoding="utf-8"?>
<table xmlns="http://schemas.openxmlformats.org/spreadsheetml/2006/main" id="42" name="Table_42" displayName="Table_42" ref="A649:H657">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2" showFirstColumn="1" showLastColumn="1" showRowStripes="1" showColumnStripes="0"/>
</table>
</file>

<file path=xl/tables/table43.xml><?xml version="1.0" encoding="utf-8"?>
<table xmlns="http://schemas.openxmlformats.org/spreadsheetml/2006/main" id="43" name="Table_43" displayName="Table_43" ref="A661:H66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3" showFirstColumn="1" showLastColumn="1" showRowStripes="1" showColumnStripes="0"/>
</table>
</file>

<file path=xl/tables/table44.xml><?xml version="1.0" encoding="utf-8"?>
<table xmlns="http://schemas.openxmlformats.org/spreadsheetml/2006/main" id="44" name="Table_44" displayName="Table_44" ref="A673:H69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4" showFirstColumn="1" showLastColumn="1" showRowStripes="1" showColumnStripes="0"/>
</table>
</file>

<file path=xl/tables/table45.xml><?xml version="1.0" encoding="utf-8"?>
<table xmlns="http://schemas.openxmlformats.org/spreadsheetml/2006/main" id="45" name="Table_45" displayName="Table_45" ref="A697:H70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5" showFirstColumn="1" showLastColumn="1" showRowStripes="1" showColumnStripes="0"/>
</table>
</file>

<file path=xl/tables/table46.xml><?xml version="1.0" encoding="utf-8"?>
<table xmlns="http://schemas.openxmlformats.org/spreadsheetml/2006/main" id="46" name="Table_46" displayName="Table_46" ref="A708:H71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6" showFirstColumn="1" showLastColumn="1" showRowStripes="1" showColumnStripes="0"/>
</table>
</file>

<file path=xl/tables/table47.xml><?xml version="1.0" encoding="utf-8"?>
<table xmlns="http://schemas.openxmlformats.org/spreadsheetml/2006/main" id="47" name="Table_47" displayName="Table_47" ref="A722:H72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7" showFirstColumn="1" showLastColumn="1" showRowStripes="1" showColumnStripes="0"/>
</table>
</file>

<file path=xl/tables/table48.xml><?xml version="1.0" encoding="utf-8"?>
<table xmlns="http://schemas.openxmlformats.org/spreadsheetml/2006/main" id="48" name="Table_48" displayName="Table_48" ref="A732:H73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8" showFirstColumn="1" showLastColumn="1" showRowStripes="1" showColumnStripes="0"/>
</table>
</file>

<file path=xl/tables/table49.xml><?xml version="1.0" encoding="utf-8"?>
<table xmlns="http://schemas.openxmlformats.org/spreadsheetml/2006/main" id="49" name="Table_49" displayName="Table_49" ref="A743:H75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49" showFirstColumn="1" showLastColumn="1" showRowStripes="1" showColumnStripes="0"/>
</table>
</file>

<file path=xl/tables/table5.xml><?xml version="1.0" encoding="utf-8"?>
<table xmlns="http://schemas.openxmlformats.org/spreadsheetml/2006/main" id="5" name="Table_5" displayName="Table_5" ref="A64:H7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 showFirstColumn="1" showLastColumn="1" showRowStripes="1" showColumnStripes="0"/>
</table>
</file>

<file path=xl/tables/table50.xml><?xml version="1.0" encoding="utf-8"?>
<table xmlns="http://schemas.openxmlformats.org/spreadsheetml/2006/main" id="50" name="Table_50" displayName="Table_50" ref="A758:H76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0" showFirstColumn="1" showLastColumn="1" showRowStripes="1" showColumnStripes="0"/>
</table>
</file>

<file path=xl/tables/table51.xml><?xml version="1.0" encoding="utf-8"?>
<table xmlns="http://schemas.openxmlformats.org/spreadsheetml/2006/main" id="51" name="Table_51" displayName="Table_51" ref="A765:H77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1" showFirstColumn="1" showLastColumn="1" showRowStripes="1" showColumnStripes="0"/>
</table>
</file>

<file path=xl/tables/table52.xml><?xml version="1.0" encoding="utf-8"?>
<table xmlns="http://schemas.openxmlformats.org/spreadsheetml/2006/main" id="52" name="Table_52" displayName="Table_52" ref="A783:H797">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2" showFirstColumn="1" showLastColumn="1" showRowStripes="1" showColumnStripes="0"/>
</table>
</file>

<file path=xl/tables/table53.xml><?xml version="1.0" encoding="utf-8"?>
<table xmlns="http://schemas.openxmlformats.org/spreadsheetml/2006/main" id="53" name="Table_53" displayName="Table_53" ref="A801:H81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3" showFirstColumn="1" showLastColumn="1" showRowStripes="1" showColumnStripes="0"/>
</table>
</file>

<file path=xl/tables/table54.xml><?xml version="1.0" encoding="utf-8"?>
<table xmlns="http://schemas.openxmlformats.org/spreadsheetml/2006/main" id="54" name="Table_54" displayName="Table_54" ref="A815:H825">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4" showFirstColumn="1" showLastColumn="1" showRowStripes="1" showColumnStripes="0"/>
</table>
</file>

<file path=xl/tables/table55.xml><?xml version="1.0" encoding="utf-8"?>
<table xmlns="http://schemas.openxmlformats.org/spreadsheetml/2006/main" id="55" name="Table_55" displayName="Table_55" ref="A829:H83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5" showFirstColumn="1" showLastColumn="1" showRowStripes="1" showColumnStripes="0"/>
</table>
</file>

<file path=xl/tables/table56.xml><?xml version="1.0" encoding="utf-8"?>
<table xmlns="http://schemas.openxmlformats.org/spreadsheetml/2006/main" id="56" name="Table_56" displayName="Table_56" ref="A842:H85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6" showFirstColumn="1" showLastColumn="1" showRowStripes="1" showColumnStripes="0"/>
</table>
</file>

<file path=xl/tables/table57.xml><?xml version="1.0" encoding="utf-8"?>
<table xmlns="http://schemas.openxmlformats.org/spreadsheetml/2006/main" id="57" name="Table_57" displayName="Table_57" ref="A857:H86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7" showFirstColumn="1" showLastColumn="1" showRowStripes="1" showColumnStripes="0"/>
</table>
</file>

<file path=xl/tables/table58.xml><?xml version="1.0" encoding="utf-8"?>
<table xmlns="http://schemas.openxmlformats.org/spreadsheetml/2006/main" id="58" name="Table_58" displayName="Table_58" ref="A872:H88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8" showFirstColumn="1" showLastColumn="1" showRowStripes="1" showColumnStripes="0"/>
</table>
</file>

<file path=xl/tables/table59.xml><?xml version="1.0" encoding="utf-8"?>
<table xmlns="http://schemas.openxmlformats.org/spreadsheetml/2006/main" id="59" name="Table_59" displayName="Table_59" ref="A887:H89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59" showFirstColumn="1" showLastColumn="1" showRowStripes="1" showColumnStripes="0"/>
</table>
</file>

<file path=xl/tables/table6.xml><?xml version="1.0" encoding="utf-8"?>
<table xmlns="http://schemas.openxmlformats.org/spreadsheetml/2006/main" id="6" name="Table_6" displayName="Table_6" ref="A76:H9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 showFirstColumn="1" showLastColumn="1" showRowStripes="1" showColumnStripes="0"/>
</table>
</file>

<file path=xl/tables/table60.xml><?xml version="1.0" encoding="utf-8"?>
<table xmlns="http://schemas.openxmlformats.org/spreadsheetml/2006/main" id="60" name="Table_60" displayName="Table_60" ref="A896:H90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0" showFirstColumn="1" showLastColumn="1" showRowStripes="1" showColumnStripes="0"/>
</table>
</file>

<file path=xl/tables/table61.xml><?xml version="1.0" encoding="utf-8"?>
<table xmlns="http://schemas.openxmlformats.org/spreadsheetml/2006/main" id="61" name="Table_61" displayName="Table_61" ref="A912:H92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1" showFirstColumn="1" showLastColumn="1" showRowStripes="1" showColumnStripes="0"/>
</table>
</file>

<file path=xl/tables/table62.xml><?xml version="1.0" encoding="utf-8"?>
<table xmlns="http://schemas.openxmlformats.org/spreadsheetml/2006/main" id="62" name="Table_62" displayName="Table_62" ref="A933:H93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2" showFirstColumn="1" showLastColumn="1" showRowStripes="1" showColumnStripes="0"/>
</table>
</file>

<file path=xl/tables/table63.xml><?xml version="1.0" encoding="utf-8"?>
<table xmlns="http://schemas.openxmlformats.org/spreadsheetml/2006/main" id="63" name="Table_63" displayName="Table_63" ref="A943:H95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3" showFirstColumn="1" showLastColumn="1" showRowStripes="1" showColumnStripes="0"/>
</table>
</file>

<file path=xl/tables/table64.xml><?xml version="1.0" encoding="utf-8"?>
<table xmlns="http://schemas.openxmlformats.org/spreadsheetml/2006/main" id="64" name="Table_64" displayName="Table_64" ref="A956:H96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4" showFirstColumn="1" showLastColumn="1" showRowStripes="1" showColumnStripes="0"/>
</table>
</file>

<file path=xl/tables/table65.xml><?xml version="1.0" encoding="utf-8"?>
<table xmlns="http://schemas.openxmlformats.org/spreadsheetml/2006/main" id="65" name="Table_65" displayName="Table_65" ref="A968:H97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5" showFirstColumn="1" showLastColumn="1" showRowStripes="1" showColumnStripes="0"/>
</table>
</file>

<file path=xl/tables/table66.xml><?xml version="1.0" encoding="utf-8"?>
<table xmlns="http://schemas.openxmlformats.org/spreadsheetml/2006/main" id="66" name="Table_66" displayName="Table_66" ref="A980:H997">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6" showFirstColumn="1" showLastColumn="1" showRowStripes="1" showColumnStripes="0"/>
</table>
</file>

<file path=xl/tables/table67.xml><?xml version="1.0" encoding="utf-8"?>
<table xmlns="http://schemas.openxmlformats.org/spreadsheetml/2006/main" id="67" name="Table_67" displayName="Table_67" ref="A1001:H101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7" showFirstColumn="1" showLastColumn="1" showRowStripes="1" showColumnStripes="0"/>
</table>
</file>

<file path=xl/tables/table68.xml><?xml version="1.0" encoding="utf-8"?>
<table xmlns="http://schemas.openxmlformats.org/spreadsheetml/2006/main" id="68" name="Table_68" displayName="Table_68" ref="A1022:H102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8" showFirstColumn="1" showLastColumn="1" showRowStripes="1" showColumnStripes="0"/>
</table>
</file>

<file path=xl/tables/table69.xml><?xml version="1.0" encoding="utf-8"?>
<table xmlns="http://schemas.openxmlformats.org/spreadsheetml/2006/main" id="69" name="Table_69" displayName="Table_69" ref="A1030:H103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69" showFirstColumn="1" showLastColumn="1" showRowStripes="1" showColumnStripes="0"/>
</table>
</file>

<file path=xl/tables/table7.xml><?xml version="1.0" encoding="utf-8"?>
<table xmlns="http://schemas.openxmlformats.org/spreadsheetml/2006/main" id="7" name="Table_7" displayName="Table_7" ref="A94:H10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 showFirstColumn="1" showLastColumn="1" showRowStripes="1" showColumnStripes="0"/>
</table>
</file>

<file path=xl/tables/table70.xml><?xml version="1.0" encoding="utf-8"?>
<table xmlns="http://schemas.openxmlformats.org/spreadsheetml/2006/main" id="70" name="Table_70" displayName="Table_70" ref="A1036:H104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0" showFirstColumn="1" showLastColumn="1" showRowStripes="1" showColumnStripes="0"/>
</table>
</file>

<file path=xl/tables/table71.xml><?xml version="1.0" encoding="utf-8"?>
<table xmlns="http://schemas.openxmlformats.org/spreadsheetml/2006/main" id="71" name="Table_71" displayName="Table_71" ref="A1045:H105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1" showFirstColumn="1" showLastColumn="1" showRowStripes="1" showColumnStripes="0"/>
</table>
</file>

<file path=xl/tables/table72.xml><?xml version="1.0" encoding="utf-8"?>
<table xmlns="http://schemas.openxmlformats.org/spreadsheetml/2006/main" id="72" name="Table_72" displayName="Table_72" ref="A1062:H107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2" showFirstColumn="1" showLastColumn="1" showRowStripes="1" showColumnStripes="0"/>
</table>
</file>

<file path=xl/tables/table73.xml><?xml version="1.0" encoding="utf-8"?>
<table xmlns="http://schemas.openxmlformats.org/spreadsheetml/2006/main" id="73" name="Table_73" displayName="Table_73" ref="A1075:H109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3" showFirstColumn="1" showLastColumn="1" showRowStripes="1" showColumnStripes="0"/>
</table>
</file>

<file path=xl/tables/table74.xml><?xml version="1.0" encoding="utf-8"?>
<table xmlns="http://schemas.openxmlformats.org/spreadsheetml/2006/main" id="74" name="Table_74" displayName="Table_74" ref="A1094:H109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4" showFirstColumn="1" showLastColumn="1" showRowStripes="1" showColumnStripes="0"/>
</table>
</file>

<file path=xl/tables/table75.xml><?xml version="1.0" encoding="utf-8"?>
<table xmlns="http://schemas.openxmlformats.org/spreadsheetml/2006/main" id="75" name="Table_75" displayName="Table_75" ref="A1102:H110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5" showFirstColumn="1" showLastColumn="1" showRowStripes="1" showColumnStripes="0"/>
</table>
</file>

<file path=xl/tables/table76.xml><?xml version="1.0" encoding="utf-8"?>
<table xmlns="http://schemas.openxmlformats.org/spreadsheetml/2006/main" id="76" name="Table_76" displayName="Table_76" ref="A1112:H111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6" showFirstColumn="1" showLastColumn="1" showRowStripes="1" showColumnStripes="0"/>
</table>
</file>

<file path=xl/tables/table77.xml><?xml version="1.0" encoding="utf-8"?>
<table xmlns="http://schemas.openxmlformats.org/spreadsheetml/2006/main" id="77" name="Table_77" displayName="Table_77" ref="A1122:H112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7" showFirstColumn="1" showLastColumn="1" showRowStripes="1" showColumnStripes="0"/>
</table>
</file>

<file path=xl/tables/table78.xml><?xml version="1.0" encoding="utf-8"?>
<table xmlns="http://schemas.openxmlformats.org/spreadsheetml/2006/main" id="78" name="Table_78" displayName="Table_78" ref="A1132:H113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8" showFirstColumn="1" showLastColumn="1" showRowStripes="1" showColumnStripes="0"/>
</table>
</file>

<file path=xl/tables/table79.xml><?xml version="1.0" encoding="utf-8"?>
<table xmlns="http://schemas.openxmlformats.org/spreadsheetml/2006/main" id="79" name="Table_79" displayName="Table_79" ref="A1143:H115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79" showFirstColumn="1" showLastColumn="1" showRowStripes="1" showColumnStripes="0"/>
</table>
</file>

<file path=xl/tables/table8.xml><?xml version="1.0" encoding="utf-8"?>
<table xmlns="http://schemas.openxmlformats.org/spreadsheetml/2006/main" id="8" name="Table_8" displayName="Table_8" ref="A107:H12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 showFirstColumn="1" showLastColumn="1" showRowStripes="1" showColumnStripes="0"/>
</table>
</file>

<file path=xl/tables/table80.xml><?xml version="1.0" encoding="utf-8"?>
<table xmlns="http://schemas.openxmlformats.org/spreadsheetml/2006/main" id="80" name="Table_80" displayName="Table_80" ref="A1158:H117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0" showFirstColumn="1" showLastColumn="1" showRowStripes="1" showColumnStripes="0"/>
</table>
</file>

<file path=xl/tables/table81.xml><?xml version="1.0" encoding="utf-8"?>
<table xmlns="http://schemas.openxmlformats.org/spreadsheetml/2006/main" id="81" name="Table_81" displayName="Table_81" ref="A1174:H118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1" showFirstColumn="1" showLastColumn="1" showRowStripes="1" showColumnStripes="0"/>
</table>
</file>

<file path=xl/tables/table82.xml><?xml version="1.0" encoding="utf-8"?>
<table xmlns="http://schemas.openxmlformats.org/spreadsheetml/2006/main" id="82" name="Table_82" displayName="Table_82" ref="A1192:H120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2" showFirstColumn="1" showLastColumn="1" showRowStripes="1" showColumnStripes="0"/>
</table>
</file>

<file path=xl/tables/table83.xml><?xml version="1.0" encoding="utf-8"?>
<table xmlns="http://schemas.openxmlformats.org/spreadsheetml/2006/main" id="83" name="Table_83" displayName="Table_83" ref="A1207:H122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3" showFirstColumn="1" showLastColumn="1" showRowStripes="1" showColumnStripes="0"/>
</table>
</file>

<file path=xl/tables/table84.xml><?xml version="1.0" encoding="utf-8"?>
<table xmlns="http://schemas.openxmlformats.org/spreadsheetml/2006/main" id="84" name="Table_84" displayName="Table_84" ref="A1224:H123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4" showFirstColumn="1" showLastColumn="1" showRowStripes="1" showColumnStripes="0"/>
</table>
</file>

<file path=xl/tables/table85.xml><?xml version="1.0" encoding="utf-8"?>
<table xmlns="http://schemas.openxmlformats.org/spreadsheetml/2006/main" id="85" name="Table_85" displayName="Table_85" ref="A1234:H123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5" showFirstColumn="1" showLastColumn="1" showRowStripes="1" showColumnStripes="0"/>
</table>
</file>

<file path=xl/tables/table86.xml><?xml version="1.0" encoding="utf-8"?>
<table xmlns="http://schemas.openxmlformats.org/spreadsheetml/2006/main" id="86" name="Table_86" displayName="Table_86" ref="A1243:H1256">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6" showFirstColumn="1" showLastColumn="1" showRowStripes="1" showColumnStripes="0"/>
</table>
</file>

<file path=xl/tables/table87.xml><?xml version="1.0" encoding="utf-8"?>
<table xmlns="http://schemas.openxmlformats.org/spreadsheetml/2006/main" id="87" name="Table_87" displayName="Table_87" ref="A1260:H127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7" showFirstColumn="1" showLastColumn="1" showRowStripes="1" showColumnStripes="0"/>
</table>
</file>

<file path=xl/tables/table88.xml><?xml version="1.0" encoding="utf-8"?>
<table xmlns="http://schemas.openxmlformats.org/spreadsheetml/2006/main" id="88" name="Table_88" displayName="Table_88" ref="A1276:H128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8" showFirstColumn="1" showLastColumn="1" showRowStripes="1" showColumnStripes="0"/>
</table>
</file>

<file path=xl/tables/table89.xml><?xml version="1.0" encoding="utf-8"?>
<table xmlns="http://schemas.openxmlformats.org/spreadsheetml/2006/main" id="89" name="Table_89" displayName="Table_89" ref="A1287:H129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89" showFirstColumn="1" showLastColumn="1" showRowStripes="1" showColumnStripes="0"/>
</table>
</file>

<file path=xl/tables/table9.xml><?xml version="1.0" encoding="utf-8"?>
<table xmlns="http://schemas.openxmlformats.org/spreadsheetml/2006/main" id="9" name="Table_9" displayName="Table_9" ref="A125:H14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 showFirstColumn="1" showLastColumn="1" showRowStripes="1" showColumnStripes="0"/>
</table>
</file>

<file path=xl/tables/table90.xml><?xml version="1.0" encoding="utf-8"?>
<table xmlns="http://schemas.openxmlformats.org/spreadsheetml/2006/main" id="90" name="Table_90" displayName="Table_90" ref="A1298:H129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0" showFirstColumn="1" showLastColumn="1" showRowStripes="1" showColumnStripes="0"/>
</table>
</file>

<file path=xl/tables/table91.xml><?xml version="1.0" encoding="utf-8"?>
<table xmlns="http://schemas.openxmlformats.org/spreadsheetml/2006/main" id="91" name="Table_91" displayName="Table_91" ref="A1303:H1312">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1" showFirstColumn="1" showLastColumn="1" showRowStripes="1" showColumnStripes="0"/>
</table>
</file>

<file path=xl/tables/table92.xml><?xml version="1.0" encoding="utf-8"?>
<table xmlns="http://schemas.openxmlformats.org/spreadsheetml/2006/main" id="92" name="Table_92" displayName="Table_92" ref="A1316:H1324">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2" showFirstColumn="1" showLastColumn="1" showRowStripes="1" showColumnStripes="0"/>
</table>
</file>

<file path=xl/tables/table93.xml><?xml version="1.0" encoding="utf-8"?>
<table xmlns="http://schemas.openxmlformats.org/spreadsheetml/2006/main" id="93" name="Table_93" displayName="Table_93" ref="A1328:H1337">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3" showFirstColumn="1" showLastColumn="1" showRowStripes="1" showColumnStripes="0"/>
</table>
</file>

<file path=xl/tables/table94.xml><?xml version="1.0" encoding="utf-8"?>
<table xmlns="http://schemas.openxmlformats.org/spreadsheetml/2006/main" id="94" name="Table_94" displayName="Table_94" ref="A1341:H1348">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4" showFirstColumn="1" showLastColumn="1" showRowStripes="1" showColumnStripes="0"/>
</table>
</file>

<file path=xl/tables/table95.xml><?xml version="1.0" encoding="utf-8"?>
<table xmlns="http://schemas.openxmlformats.org/spreadsheetml/2006/main" id="95" name="Table_95" displayName="Table_95" ref="A1352:H135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5" showFirstColumn="1" showLastColumn="1" showRowStripes="1" showColumnStripes="0"/>
</table>
</file>

<file path=xl/tables/table96.xml><?xml version="1.0" encoding="utf-8"?>
<table xmlns="http://schemas.openxmlformats.org/spreadsheetml/2006/main" id="96" name="Table_96" displayName="Table_96" ref="A1363:H1369">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6" showFirstColumn="1" showLastColumn="1" showRowStripes="1" showColumnStripes="0"/>
</table>
</file>

<file path=xl/tables/table97.xml><?xml version="1.0" encoding="utf-8"?>
<table xmlns="http://schemas.openxmlformats.org/spreadsheetml/2006/main" id="97" name="Table_97" displayName="Table_97" ref="A1373:H1380">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7" showFirstColumn="1" showLastColumn="1" showRowStripes="1" showColumnStripes="0"/>
</table>
</file>

<file path=xl/tables/table98.xml><?xml version="1.0" encoding="utf-8"?>
<table xmlns="http://schemas.openxmlformats.org/spreadsheetml/2006/main" id="98" name="Table_98" displayName="Table_98" ref="A1384:H1391">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8" showFirstColumn="1" showLastColumn="1" showRowStripes="1" showColumnStripes="0"/>
</table>
</file>

<file path=xl/tables/table99.xml><?xml version="1.0" encoding="utf-8"?>
<table xmlns="http://schemas.openxmlformats.org/spreadsheetml/2006/main" id="99" name="Table_99" displayName="Table_99" ref="A1395:H1413">
  <tableColumns count="8">
    <tableColumn id="1" name="Renglón"/>
    <tableColumn id="2" name="Alternativa"/>
    <tableColumn id="3" name="Precio unitario"/>
    <tableColumn id="4" name="Proveedor"/>
    <tableColumn id="5" name="Marca"/>
    <tableColumn id="6" name="Cantidad ofertada"/>
    <tableColumn id="7" name="Total por renglón"/>
    <tableColumn id="8" name="Especificacion técnica"/>
  </tableColumns>
  <tableStyleInfo name="Cuadro comparativo-style 9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ar.kairosweb.com/precio/producto-cancidas-12998/" TargetMode="External"/><Relationship Id="rId117" Type="http://schemas.openxmlformats.org/officeDocument/2006/relationships/hyperlink" Target="https://ar.kairosweb.com/precio/producto-densulin-regular-27669/" TargetMode="External"/><Relationship Id="rId21" Type="http://schemas.openxmlformats.org/officeDocument/2006/relationships/hyperlink" Target="https://ar.kairosweb.com/precio/producto-actilyse-44/" TargetMode="External"/><Relationship Id="rId42" Type="http://schemas.openxmlformats.org/officeDocument/2006/relationships/hyperlink" Target="https://www.alfabeta.net/precio/beriate-p.html" TargetMode="External"/><Relationship Id="rId47" Type="http://schemas.openxmlformats.org/officeDocument/2006/relationships/hyperlink" Target="https://ar.kairosweb.com/precio/producto-fosfomicina-luar-21740/" TargetMode="External"/><Relationship Id="rId63" Type="http://schemas.openxmlformats.org/officeDocument/2006/relationships/hyperlink" Target="https://ar.kairosweb.com/precio/producto-tobradosa-haler-18113/" TargetMode="External"/><Relationship Id="rId68" Type="http://schemas.openxmlformats.org/officeDocument/2006/relationships/hyperlink" Target="https://ar.kairosweb.com/precio/producto-botox-6784/" TargetMode="External"/><Relationship Id="rId84" Type="http://schemas.openxmlformats.org/officeDocument/2006/relationships/hyperlink" Target="https://ar.kairosweb.com/precio/producto-prograf-xl-19477/" TargetMode="External"/><Relationship Id="rId89" Type="http://schemas.openxmlformats.org/officeDocument/2006/relationships/hyperlink" Target="https://ar.kairosweb.com/precio/producto-agrelid-17477/" TargetMode="External"/><Relationship Id="rId112" Type="http://schemas.openxmlformats.org/officeDocument/2006/relationships/hyperlink" Target="https://ar.kairosweb.com/precio/producto-kipanib-25479/" TargetMode="External"/><Relationship Id="rId133" Type="http://schemas.openxmlformats.org/officeDocument/2006/relationships/hyperlink" Target="https://ar.kairosweb.com/precio/producto-linezolid-richet-16424/" TargetMode="External"/><Relationship Id="rId138" Type="http://schemas.openxmlformats.org/officeDocument/2006/relationships/hyperlink" Target="https://ar.kairosweb.com/precio/producto-nubibron-27441/" TargetMode="External"/><Relationship Id="rId16" Type="http://schemas.openxmlformats.org/officeDocument/2006/relationships/hyperlink" Target="https://www.alfabeta.net/precio/solucfisiolcloruro-de-sodio-bina-pharma.html" TargetMode="External"/><Relationship Id="rId107" Type="http://schemas.openxmlformats.org/officeDocument/2006/relationships/hyperlink" Target="https://ar.kairosweb.com/precio/producto-frimirt-29946/" TargetMode="External"/><Relationship Id="rId11" Type="http://schemas.openxmlformats.org/officeDocument/2006/relationships/hyperlink" Target="https://ar.kairosweb.com/precio/producto-solucion-de-dextrosa-al-5--rigecin-11307/" TargetMode="External"/><Relationship Id="rId32" Type="http://schemas.openxmlformats.org/officeDocument/2006/relationships/hyperlink" Target="https://ar.kairosweb.com/precio/producto-colistina-celtyc-30536/" TargetMode="External"/><Relationship Id="rId37" Type="http://schemas.openxmlformats.org/officeDocument/2006/relationships/hyperlink" Target="https://ar.kairosweb.com/precio/producto-creon-25000-9303/" TargetMode="External"/><Relationship Id="rId53" Type="http://schemas.openxmlformats.org/officeDocument/2006/relationships/hyperlink" Target="https://ar.kairosweb.com/precio/producto-roterona-25480/" TargetMode="External"/><Relationship Id="rId58" Type="http://schemas.openxmlformats.org/officeDocument/2006/relationships/hyperlink" Target="https://ar.kairosweb.com/precio/producto-nibclus-28908/" TargetMode="External"/><Relationship Id="rId74" Type="http://schemas.openxmlformats.org/officeDocument/2006/relationships/hyperlink" Target="https://ar.kairosweb.com/precio/producto-sandimmun-neoral-6006/" TargetMode="External"/><Relationship Id="rId79" Type="http://schemas.openxmlformats.org/officeDocument/2006/relationships/hyperlink" Target="https://ar.kairosweb.com/precio/producto-artrait-11898/" TargetMode="External"/><Relationship Id="rId102" Type="http://schemas.openxmlformats.org/officeDocument/2006/relationships/hyperlink" Target="https://ar.kairosweb.com/precio/producto-hemastim-p-27270/" TargetMode="External"/><Relationship Id="rId123" Type="http://schemas.openxmlformats.org/officeDocument/2006/relationships/hyperlink" Target="https://arg.kairosweb.com/precio/producto-solucion-de-manitol-al-15--rigecin-11308/" TargetMode="External"/><Relationship Id="rId128" Type="http://schemas.openxmlformats.org/officeDocument/2006/relationships/hyperlink" Target="https://ar.kairosweb.com/precio/producto-rebif-nf-20044/" TargetMode="External"/><Relationship Id="rId144" Type="http://schemas.openxmlformats.org/officeDocument/2006/relationships/printerSettings" Target="../printerSettings/printerSettings1.bin"/><Relationship Id="rId5" Type="http://schemas.openxmlformats.org/officeDocument/2006/relationships/hyperlink" Target="https://ar.kairosweb.com/precio/producto-solucion-de-dextrosa-al-10--rigecin-17855/" TargetMode="External"/><Relationship Id="rId90" Type="http://schemas.openxmlformats.org/officeDocument/2006/relationships/hyperlink" Target="https://ar.kairosweb.com/precio/producto-agrelid-17477/" TargetMode="External"/><Relationship Id="rId95" Type="http://schemas.openxmlformats.org/officeDocument/2006/relationships/hyperlink" Target="https://ar.kairosweb.com/precio/producto-karfib-28006/" TargetMode="External"/><Relationship Id="rId22" Type="http://schemas.openxmlformats.org/officeDocument/2006/relationships/hyperlink" Target="https://ar.kairosweb.com/precio/producto-ambrisenex-29219/" TargetMode="External"/><Relationship Id="rId27" Type="http://schemas.openxmlformats.org/officeDocument/2006/relationships/hyperlink" Target="https://www.alfabeta.net/precio/ceftaavi.html" TargetMode="External"/><Relationship Id="rId43" Type="http://schemas.openxmlformats.org/officeDocument/2006/relationships/hyperlink" Target="https://www.alfabeta.net/precio/immunate.html" TargetMode="External"/><Relationship Id="rId48" Type="http://schemas.openxmlformats.org/officeDocument/2006/relationships/hyperlink" Target="https://www.alfabeta.net/precio/ganciclovir-richet.html" TargetMode="External"/><Relationship Id="rId64" Type="http://schemas.openxmlformats.org/officeDocument/2006/relationships/hyperlink" Target="https://ar.kairosweb.com/precio/producto-actemra-21016/" TargetMode="External"/><Relationship Id="rId69" Type="http://schemas.openxmlformats.org/officeDocument/2006/relationships/hyperlink" Target="https://ar.kairosweb.com/precio/producto-valgard-29363/" TargetMode="External"/><Relationship Id="rId113" Type="http://schemas.openxmlformats.org/officeDocument/2006/relationships/hyperlink" Target="https://ar.kairosweb.com/precio/producto-keytruda-25667/" TargetMode="External"/><Relationship Id="rId118" Type="http://schemas.openxmlformats.org/officeDocument/2006/relationships/hyperlink" Target="https://ar.kairosweb.com/precio/producto-insulina-densulin-n-17909/" TargetMode="External"/><Relationship Id="rId134" Type="http://schemas.openxmlformats.org/officeDocument/2006/relationships/hyperlink" Target="https://ar.kairosweb.com/precio/producto-xolair-17646/" TargetMode="External"/><Relationship Id="rId139" Type="http://schemas.openxmlformats.org/officeDocument/2006/relationships/hyperlink" Target="https://ar.kairosweb.com/precio/producto-adempas-25766/" TargetMode="External"/><Relationship Id="rId8" Type="http://schemas.openxmlformats.org/officeDocument/2006/relationships/hyperlink" Target="https://ar.kairosweb.com/precio/producto-sol.-dextrosa-25--en-agua-tecsolpar-25708/" TargetMode="External"/><Relationship Id="rId51" Type="http://schemas.openxmlformats.org/officeDocument/2006/relationships/hyperlink" Target="https://www.alfabeta.net/precio/ixifi.html" TargetMode="External"/><Relationship Id="rId72" Type="http://schemas.openxmlformats.org/officeDocument/2006/relationships/hyperlink" Target="https://ar.kairosweb.com/precio/producto-azatioprina-rontag-14755/" TargetMode="External"/><Relationship Id="rId80" Type="http://schemas.openxmlformats.org/officeDocument/2006/relationships/hyperlink" Target="https://ar.kairosweb.com/precio/producto-cellcept-7665/" TargetMode="External"/><Relationship Id="rId85" Type="http://schemas.openxmlformats.org/officeDocument/2006/relationships/hyperlink" Target="https://ar.kairosweb.com/precio/producto-prograf-xl-19477/" TargetMode="External"/><Relationship Id="rId93" Type="http://schemas.openxmlformats.org/officeDocument/2006/relationships/hyperlink" Target="https://ar.kairosweb.com/precio/producto-mielozitidina-22094/" TargetMode="External"/><Relationship Id="rId98" Type="http://schemas.openxmlformats.org/officeDocument/2006/relationships/hyperlink" Target="https://ar.kairosweb.com/precio/producto-darzalex-sc-29931/" TargetMode="External"/><Relationship Id="rId121" Type="http://schemas.openxmlformats.org/officeDocument/2006/relationships/hyperlink" Target="https://arg.kairosweb.com/precio/producto-enoxaparina-celtyc-30318/" TargetMode="External"/><Relationship Id="rId142" Type="http://schemas.openxmlformats.org/officeDocument/2006/relationships/hyperlink" Target="https://ar.kairosweb.com/precio/producto-ospolot-15739/" TargetMode="External"/><Relationship Id="rId3" Type="http://schemas.openxmlformats.org/officeDocument/2006/relationships/hyperlink" Target="https://ar.kairosweb.com/precio/producto-agua-destilada-esterilizada-para-inyec.-28132/" TargetMode="External"/><Relationship Id="rId12" Type="http://schemas.openxmlformats.org/officeDocument/2006/relationships/hyperlink" Target="https://ar.kairosweb.com/precio/producto-heparina-sodica-larjan-18722/" TargetMode="External"/><Relationship Id="rId17" Type="http://schemas.openxmlformats.org/officeDocument/2006/relationships/hyperlink" Target="https://ar.kairosweb.com/precio/producto-solucion-fisiologica-isotonica-0,90--rig-17860/" TargetMode="External"/><Relationship Id="rId25" Type="http://schemas.openxmlformats.org/officeDocument/2006/relationships/hyperlink" Target="https://ar.kairosweb.com/precio/producto-lioresal-intratecal-7876/" TargetMode="External"/><Relationship Id="rId33" Type="http://schemas.openxmlformats.org/officeDocument/2006/relationships/hyperlink" Target="https://ar.kairosweb.com/precio/producto-cubicin-rt-27852/" TargetMode="External"/><Relationship Id="rId38" Type="http://schemas.openxmlformats.org/officeDocument/2006/relationships/hyperlink" Target="https://ar.kairosweb.com/precio/producto-veletri-25840/" TargetMode="External"/><Relationship Id="rId46" Type="http://schemas.openxmlformats.org/officeDocument/2006/relationships/hyperlink" Target="https://www.alfabeta.net/precio/dropton.html" TargetMode="External"/><Relationship Id="rId59" Type="http://schemas.openxmlformats.org/officeDocument/2006/relationships/hyperlink" Target="https://ar.kairosweb.com/precio/producto-insulina-lantus-solostar-19429/" TargetMode="External"/><Relationship Id="rId67" Type="http://schemas.openxmlformats.org/officeDocument/2006/relationships/hyperlink" Target="https://ar.kairosweb.com/precio/producto-actemra-sc-25507/" TargetMode="External"/><Relationship Id="rId103" Type="http://schemas.openxmlformats.org/officeDocument/2006/relationships/hyperlink" Target="https://ar.kairosweb.com/precio/producto-hemax-2087/" TargetMode="External"/><Relationship Id="rId108" Type="http://schemas.openxmlformats.org/officeDocument/2006/relationships/hyperlink" Target="https://ar.kairosweb.com/precio/producto-canitib-30771/" TargetMode="External"/><Relationship Id="rId116" Type="http://schemas.openxmlformats.org/officeDocument/2006/relationships/hyperlink" Target="https://ar.kairosweb.com/precio/producto-insulina-apidra-solostar-19430/" TargetMode="External"/><Relationship Id="rId124" Type="http://schemas.openxmlformats.org/officeDocument/2006/relationships/hyperlink" Target="https://arg.kairosweb.com/precio/producto-solucion-molar-de-bicarbonato-de-sodio-17859/" TargetMode="External"/><Relationship Id="rId129" Type="http://schemas.openxmlformats.org/officeDocument/2006/relationships/hyperlink" Target="https://ar.kairosweb.com/precio/producto-cresemba-30841/" TargetMode="External"/><Relationship Id="rId137" Type="http://schemas.openxmlformats.org/officeDocument/2006/relationships/hyperlink" Target="https://ar.kairosweb.com/precio/producto-dekas-plus-28228/" TargetMode="External"/><Relationship Id="rId20" Type="http://schemas.openxmlformats.org/officeDocument/2006/relationships/hyperlink" Target="https://ar.kairosweb.com/precio/producto-pulmozyme-6102/" TargetMode="External"/><Relationship Id="rId41" Type="http://schemas.openxmlformats.org/officeDocument/2006/relationships/hyperlink" Target="https://www.alfabeta.net/precio/beriate-p.html" TargetMode="External"/><Relationship Id="rId54" Type="http://schemas.openxmlformats.org/officeDocument/2006/relationships/hyperlink" Target="https://ar.kairosweb.com/precio/producto-ibrutinex-29275/" TargetMode="External"/><Relationship Id="rId62" Type="http://schemas.openxmlformats.org/officeDocument/2006/relationships/hyperlink" Target="https://ar.kairosweb.com/precio/producto-timoglobulina-17339/" TargetMode="External"/><Relationship Id="rId70" Type="http://schemas.openxmlformats.org/officeDocument/2006/relationships/hyperlink" Target="https://ar.kairosweb.com/precio/producto-kefidim-28827/" TargetMode="External"/><Relationship Id="rId75" Type="http://schemas.openxmlformats.org/officeDocument/2006/relationships/hyperlink" Target="https://ar.kairosweb.com/precio/producto-axokine-14873/" TargetMode="External"/><Relationship Id="rId83" Type="http://schemas.openxmlformats.org/officeDocument/2006/relationships/hyperlink" Target="https://ar.kairosweb.com/precio/producto-rapamune-12003/" TargetMode="External"/><Relationship Id="rId88" Type="http://schemas.openxmlformats.org/officeDocument/2006/relationships/hyperlink" Target="https://ar.kairosweb.com/precio/producto-reglicat-29962/" TargetMode="External"/><Relationship Id="rId91" Type="http://schemas.openxmlformats.org/officeDocument/2006/relationships/hyperlink" Target="https://ar.kairosweb.com/precio/producto-emend-15410/" TargetMode="External"/><Relationship Id="rId96" Type="http://schemas.openxmlformats.org/officeDocument/2006/relationships/hyperlink" Target="https://ar.kairosweb.com/precio/producto-darzalex-26525/" TargetMode="External"/><Relationship Id="rId111" Type="http://schemas.openxmlformats.org/officeDocument/2006/relationships/hyperlink" Target="https://ar.kairosweb.com/precio/producto-vectibix-22100/" TargetMode="External"/><Relationship Id="rId132" Type="http://schemas.openxmlformats.org/officeDocument/2006/relationships/hyperlink" Target="https://ar.kairosweb.com/precio/producto-linezolid-richet-16424/" TargetMode="External"/><Relationship Id="rId140" Type="http://schemas.openxmlformats.org/officeDocument/2006/relationships/hyperlink" Target="https://ar.kairosweb.com/precio/producto-adempas-25766/" TargetMode="External"/><Relationship Id="rId1" Type="http://schemas.openxmlformats.org/officeDocument/2006/relationships/hyperlink" Target="https://ar.kairosweb.com/precio/producto-agua-destilada-esterilizada-para-inyec.-28132/" TargetMode="External"/><Relationship Id="rId6" Type="http://schemas.openxmlformats.org/officeDocument/2006/relationships/hyperlink" Target="https://ar.kairosweb.com/precio/producto-solucion-de-dextrosa-al-10--rigecin-17855/" TargetMode="External"/><Relationship Id="rId15" Type="http://schemas.openxmlformats.org/officeDocument/2006/relationships/hyperlink" Target="https://ar.kairosweb.com/precio/producto-solucion-fisiologica-isotonica-0,90--rig-17860/" TargetMode="External"/><Relationship Id="rId23" Type="http://schemas.openxmlformats.org/officeDocument/2006/relationships/hyperlink" Target="https://ar.kairosweb.com/precio/producto-anfonax-lipo-30133/" TargetMode="External"/><Relationship Id="rId28" Type="http://schemas.openxmlformats.org/officeDocument/2006/relationships/hyperlink" Target="https://ar.kairosweb.com/precio/producto-zavicefta-27166/" TargetMode="External"/><Relationship Id="rId36" Type="http://schemas.openxmlformats.org/officeDocument/2006/relationships/hyperlink" Target="https://ar.kairosweb.com/precio/producto-creon-10000-11105/" TargetMode="External"/><Relationship Id="rId49" Type="http://schemas.openxmlformats.org/officeDocument/2006/relationships/hyperlink" Target="https://www.alfabeta.net/precio/copaxone.html" TargetMode="External"/><Relationship Id="rId57" Type="http://schemas.openxmlformats.org/officeDocument/2006/relationships/hyperlink" Target="https://ar.kairosweb.com/precio/producto-enzastar-20938/" TargetMode="External"/><Relationship Id="rId106" Type="http://schemas.openxmlformats.org/officeDocument/2006/relationships/hyperlink" Target="https://ar.kairosweb.com/precio/producto-lenvatib-27576/" TargetMode="External"/><Relationship Id="rId114" Type="http://schemas.openxmlformats.org/officeDocument/2006/relationships/hyperlink" Target="https://ar.kairosweb.com/precio/producto-agujas-accu-fine-27807/" TargetMode="External"/><Relationship Id="rId119" Type="http://schemas.openxmlformats.org/officeDocument/2006/relationships/hyperlink" Target="https://ar.kairosweb.com/precio/producto-insulina-densulin-n-17909/" TargetMode="External"/><Relationship Id="rId127" Type="http://schemas.openxmlformats.org/officeDocument/2006/relationships/hyperlink" Target="https://ar.kairosweb.com/precio/producto-inmunoglobulina-g-endovenosa-unc-9027/" TargetMode="External"/><Relationship Id="rId10" Type="http://schemas.openxmlformats.org/officeDocument/2006/relationships/hyperlink" Target="https://ar.kairosweb.com/precio/producto-solucion-de-dextrosa-al-5--rigecin-11307/" TargetMode="External"/><Relationship Id="rId31" Type="http://schemas.openxmlformats.org/officeDocument/2006/relationships/hyperlink" Target="https://www.alfabeta.net/precio/colistyn.html" TargetMode="External"/><Relationship Id="rId44" Type="http://schemas.openxmlformats.org/officeDocument/2006/relationships/hyperlink" Target="https://www.alfabeta.net/precio/immunate.html" TargetMode="External"/><Relationship Id="rId52" Type="http://schemas.openxmlformats.org/officeDocument/2006/relationships/hyperlink" Target="https://ar.kairosweb.com/precio/producto-tobramitex-22334/" TargetMode="External"/><Relationship Id="rId60" Type="http://schemas.openxmlformats.org/officeDocument/2006/relationships/hyperlink" Target="https://ar.kairosweb.com/precio/producto-glypressin-19034/" TargetMode="External"/><Relationship Id="rId65" Type="http://schemas.openxmlformats.org/officeDocument/2006/relationships/hyperlink" Target="https://ar.kairosweb.com/precio/producto-actemra-21016/" TargetMode="External"/><Relationship Id="rId73" Type="http://schemas.openxmlformats.org/officeDocument/2006/relationships/hyperlink" Target="https://ar.kairosweb.com/precio/producto-sandimmun-neoral-6006/" TargetMode="External"/><Relationship Id="rId78" Type="http://schemas.openxmlformats.org/officeDocument/2006/relationships/hyperlink" Target="https://ar.kairosweb.com/precio/producto-ervemin-1579/" TargetMode="External"/><Relationship Id="rId81" Type="http://schemas.openxmlformats.org/officeDocument/2006/relationships/hyperlink" Target="https://ar.kairosweb.com/precio/producto-myfortic-14851/" TargetMode="External"/><Relationship Id="rId86" Type="http://schemas.openxmlformats.org/officeDocument/2006/relationships/hyperlink" Target="https://ar.kairosweb.com/precio/producto-prograf-xl-19477/" TargetMode="External"/><Relationship Id="rId94" Type="http://schemas.openxmlformats.org/officeDocument/2006/relationships/hyperlink" Target="https://ar.kairosweb.com/precio/producto-gysaty-24650/" TargetMode="External"/><Relationship Id="rId99" Type="http://schemas.openxmlformats.org/officeDocument/2006/relationships/hyperlink" Target="https://ar.kairosweb.com/precio/producto-xgeva-22469/" TargetMode="External"/><Relationship Id="rId101" Type="http://schemas.openxmlformats.org/officeDocument/2006/relationships/hyperlink" Target="https://ar.kairosweb.com/precio/producto-hemax-2087/" TargetMode="External"/><Relationship Id="rId122" Type="http://schemas.openxmlformats.org/officeDocument/2006/relationships/hyperlink" Target="https://arg.kairosweb.com/precio/producto-heparinox-27846/" TargetMode="External"/><Relationship Id="rId130" Type="http://schemas.openxmlformats.org/officeDocument/2006/relationships/hyperlink" Target="https://ar.kairosweb.com/precio/producto-cresemba-27685/" TargetMode="External"/><Relationship Id="rId135" Type="http://schemas.openxmlformats.org/officeDocument/2006/relationships/hyperlink" Target="https://ar.kairosweb.com/precio/producto-pirfemax-27637/" TargetMode="External"/><Relationship Id="rId143" Type="http://schemas.openxmlformats.org/officeDocument/2006/relationships/hyperlink" Target="https://ar.kairosweb.com/precio/producto-ospolot-15739/" TargetMode="External"/><Relationship Id="rId4" Type="http://schemas.openxmlformats.org/officeDocument/2006/relationships/hyperlink" Target="https://ar.kairosweb.com/precio/producto-alburex-25589/" TargetMode="External"/><Relationship Id="rId9" Type="http://schemas.openxmlformats.org/officeDocument/2006/relationships/hyperlink" Target="https://ar.kairosweb.com/precio/producto-solucion-de-dextrosa-al-5--rigecin-11307/" TargetMode="External"/><Relationship Id="rId13" Type="http://schemas.openxmlformats.org/officeDocument/2006/relationships/hyperlink" Target="https://ar.kairosweb.com/precio/producto-solucion-molar-de-bicarbonato-de-sodio-17859/" TargetMode="External"/><Relationship Id="rId18" Type="http://schemas.openxmlformats.org/officeDocument/2006/relationships/hyperlink" Target="https://ar.kairosweb.com/precio/producto-solucion-ringer-lactato-rigecin-11312/" TargetMode="External"/><Relationship Id="rId39" Type="http://schemas.openxmlformats.org/officeDocument/2006/relationships/hyperlink" Target="https://www.alfabeta.net/precio/streptofactor.html" TargetMode="External"/><Relationship Id="rId109" Type="http://schemas.openxmlformats.org/officeDocument/2006/relationships/hyperlink" Target="https://ar.kairosweb.com/precio/producto-akynzeo-28631/" TargetMode="External"/><Relationship Id="rId34" Type="http://schemas.openxmlformats.org/officeDocument/2006/relationships/hyperlink" Target="https://ar.kairosweb.com/precio/producto-daptomicina-richet-29748/" TargetMode="External"/><Relationship Id="rId50" Type="http://schemas.openxmlformats.org/officeDocument/2006/relationships/hyperlink" Target="https://ar.kairosweb.com/precio/producto-simponi-23051/" TargetMode="External"/><Relationship Id="rId55" Type="http://schemas.openxmlformats.org/officeDocument/2006/relationships/hyperlink" Target="https://ar.kairosweb.com/precio/producto-mizarid-24985/" TargetMode="External"/><Relationship Id="rId76" Type="http://schemas.openxmlformats.org/officeDocument/2006/relationships/hyperlink" Target="https://ar.kairosweb.com/precio/producto-filartros-12111/" TargetMode="External"/><Relationship Id="rId97" Type="http://schemas.openxmlformats.org/officeDocument/2006/relationships/hyperlink" Target="https://ar.kairosweb.com/precio/producto-darzalex-26525/" TargetMode="External"/><Relationship Id="rId104" Type="http://schemas.openxmlformats.org/officeDocument/2006/relationships/hyperlink" Target="https://ar.kairosweb.com/precio/producto-somatuline-autogel-120mg-20858/" TargetMode="External"/><Relationship Id="rId120" Type="http://schemas.openxmlformats.org/officeDocument/2006/relationships/hyperlink" Target="https://arg.kairosweb.com/precio/producto-clexane-5885/" TargetMode="External"/><Relationship Id="rId125" Type="http://schemas.openxmlformats.org/officeDocument/2006/relationships/hyperlink" Target="https://ar.kairosweb.com/precio/producto-inmunoglobulina-g-endovenosa-unc-9027/" TargetMode="External"/><Relationship Id="rId141" Type="http://schemas.openxmlformats.org/officeDocument/2006/relationships/hyperlink" Target="https://ar.kairosweb.com/precio/producto-novex-25342/" TargetMode="External"/><Relationship Id="rId7" Type="http://schemas.openxmlformats.org/officeDocument/2006/relationships/hyperlink" Target="https://ar.kairosweb.com/precio/producto-solucion-de-dextrosa-al-25--rigecin-17856/" TargetMode="External"/><Relationship Id="rId71" Type="http://schemas.openxmlformats.org/officeDocument/2006/relationships/hyperlink" Target="https://ar.kairosweb.com/precio/producto-voriconazol-pharmavial-29215/" TargetMode="External"/><Relationship Id="rId92" Type="http://schemas.openxmlformats.org/officeDocument/2006/relationships/hyperlink" Target="https://ar.kairosweb.com/precio/producto-oncaspar-27603/" TargetMode="External"/><Relationship Id="rId2" Type="http://schemas.openxmlformats.org/officeDocument/2006/relationships/hyperlink" Target="https://www.alfabeta.net/precio/agua-esteril-para-inyectables.html" TargetMode="External"/><Relationship Id="rId29" Type="http://schemas.openxmlformats.org/officeDocument/2006/relationships/hyperlink" Target="https://ar.kairosweb.com/precio/producto-toliscrin-2-21640/" TargetMode="External"/><Relationship Id="rId24" Type="http://schemas.openxmlformats.org/officeDocument/2006/relationships/hyperlink" Target="https://ar.kairosweb.com/precio/producto-anidustatera-30770/" TargetMode="External"/><Relationship Id="rId40" Type="http://schemas.openxmlformats.org/officeDocument/2006/relationships/hyperlink" Target="https://ar.kairosweb.com/precio/producto-octaplex-26246/" TargetMode="External"/><Relationship Id="rId45" Type="http://schemas.openxmlformats.org/officeDocument/2006/relationships/hyperlink" Target="https://www.alfabeta.net/precio/haemocomplettan-p.html" TargetMode="External"/><Relationship Id="rId66" Type="http://schemas.openxmlformats.org/officeDocument/2006/relationships/hyperlink" Target="https://ar.kairosweb.com/precio/producto-actemra-21016/" TargetMode="External"/><Relationship Id="rId87" Type="http://schemas.openxmlformats.org/officeDocument/2006/relationships/hyperlink" Target="https://ar.kairosweb.com/precio/producto-prograf-xl-19477/" TargetMode="External"/><Relationship Id="rId110" Type="http://schemas.openxmlformats.org/officeDocument/2006/relationships/hyperlink" Target="https://ar.kairosweb.com/precio/producto-aminomux-30-90-16037/" TargetMode="External"/><Relationship Id="rId115" Type="http://schemas.openxmlformats.org/officeDocument/2006/relationships/hyperlink" Target="https://ar.kairosweb.com/precio/producto-agujas-accu-fine-27807/" TargetMode="External"/><Relationship Id="rId131" Type="http://schemas.openxmlformats.org/officeDocument/2006/relationships/hyperlink" Target="https://ar.kairosweb.com/precio/producto-levosimendan-richet-18856/" TargetMode="External"/><Relationship Id="rId136" Type="http://schemas.openxmlformats.org/officeDocument/2006/relationships/hyperlink" Target="https://ar.kairosweb.com/precio/producto-pirfemax-27637/" TargetMode="External"/><Relationship Id="rId61" Type="http://schemas.openxmlformats.org/officeDocument/2006/relationships/hyperlink" Target="https://ar.kairosweb.com/precio/producto-tigeciclina-richet-24176/" TargetMode="External"/><Relationship Id="rId82" Type="http://schemas.openxmlformats.org/officeDocument/2006/relationships/hyperlink" Target="https://ar.kairosweb.com/precio/producto-myfortic-14851/" TargetMode="External"/><Relationship Id="rId19" Type="http://schemas.openxmlformats.org/officeDocument/2006/relationships/hyperlink" Target="https://ar.kairosweb.com/precio/producto-hyrimoz-28951/" TargetMode="External"/><Relationship Id="rId14" Type="http://schemas.openxmlformats.org/officeDocument/2006/relationships/hyperlink" Target="https://ar.kairosweb.com/precio/producto-solucion-fisiologica-isotonica-0,90--rig-17860/" TargetMode="External"/><Relationship Id="rId30" Type="http://schemas.openxmlformats.org/officeDocument/2006/relationships/hyperlink" Target="https://ar.kairosweb.com/precio/producto-alveoxina-1m-24075/" TargetMode="External"/><Relationship Id="rId35" Type="http://schemas.openxmlformats.org/officeDocument/2006/relationships/hyperlink" Target="https://ar.kairosweb.com/precio/producto-lixeral-28698/" TargetMode="External"/><Relationship Id="rId56" Type="http://schemas.openxmlformats.org/officeDocument/2006/relationships/hyperlink" Target="https://ar.kairosweb.com/precio/producto-mizarid-24985/" TargetMode="External"/><Relationship Id="rId77" Type="http://schemas.openxmlformats.org/officeDocument/2006/relationships/hyperlink" Target="https://ar.kairosweb.com/precio/producto-ervemin-1579/" TargetMode="External"/><Relationship Id="rId100" Type="http://schemas.openxmlformats.org/officeDocument/2006/relationships/hyperlink" Target="https://ar.kairosweb.com/precio/producto-zalutex-27683/" TargetMode="External"/><Relationship Id="rId105" Type="http://schemas.openxmlformats.org/officeDocument/2006/relationships/hyperlink" Target="https://ar.kairosweb.com/precio/producto-lenvatinib-eczane-29545/" TargetMode="External"/><Relationship Id="rId126" Type="http://schemas.openxmlformats.org/officeDocument/2006/relationships/hyperlink" Target="https://ar.kairosweb.com/precio/producto-inmunoglobulina-g-endovenosa-unc-9027/" TargetMode="External"/></Relationships>
</file>

<file path=xl/worksheets/_rels/sheet2.xml.rels><?xml version="1.0" encoding="UTF-8" standalone="yes"?>
<Relationships xmlns="http://schemas.openxmlformats.org/package/2006/relationships"><Relationship Id="rId26" Type="http://schemas.openxmlformats.org/officeDocument/2006/relationships/table" Target="../tables/table26.xml"/><Relationship Id="rId117" Type="http://schemas.openxmlformats.org/officeDocument/2006/relationships/table" Target="../tables/table117.xml"/><Relationship Id="rId21" Type="http://schemas.openxmlformats.org/officeDocument/2006/relationships/table" Target="../tables/table21.xml"/><Relationship Id="rId42" Type="http://schemas.openxmlformats.org/officeDocument/2006/relationships/table" Target="../tables/table42.xml"/><Relationship Id="rId47" Type="http://schemas.openxmlformats.org/officeDocument/2006/relationships/table" Target="../tables/table47.xml"/><Relationship Id="rId63" Type="http://schemas.openxmlformats.org/officeDocument/2006/relationships/table" Target="../tables/table63.xml"/><Relationship Id="rId68" Type="http://schemas.openxmlformats.org/officeDocument/2006/relationships/table" Target="../tables/table68.xml"/><Relationship Id="rId84" Type="http://schemas.openxmlformats.org/officeDocument/2006/relationships/table" Target="../tables/table84.xml"/><Relationship Id="rId89" Type="http://schemas.openxmlformats.org/officeDocument/2006/relationships/table" Target="../tables/table89.xml"/><Relationship Id="rId112" Type="http://schemas.openxmlformats.org/officeDocument/2006/relationships/table" Target="../tables/table112.xml"/><Relationship Id="rId133" Type="http://schemas.openxmlformats.org/officeDocument/2006/relationships/table" Target="../tables/table133.xml"/><Relationship Id="rId138" Type="http://schemas.openxmlformats.org/officeDocument/2006/relationships/table" Target="../tables/table138.xml"/><Relationship Id="rId16" Type="http://schemas.openxmlformats.org/officeDocument/2006/relationships/table" Target="../tables/table16.xml"/><Relationship Id="rId107" Type="http://schemas.openxmlformats.org/officeDocument/2006/relationships/table" Target="../tables/table107.xml"/><Relationship Id="rId11" Type="http://schemas.openxmlformats.org/officeDocument/2006/relationships/table" Target="../tables/table11.xml"/><Relationship Id="rId32" Type="http://schemas.openxmlformats.org/officeDocument/2006/relationships/table" Target="../tables/table32.xml"/><Relationship Id="rId37" Type="http://schemas.openxmlformats.org/officeDocument/2006/relationships/table" Target="../tables/table37.xml"/><Relationship Id="rId53" Type="http://schemas.openxmlformats.org/officeDocument/2006/relationships/table" Target="../tables/table53.xml"/><Relationship Id="rId58" Type="http://schemas.openxmlformats.org/officeDocument/2006/relationships/table" Target="../tables/table58.xml"/><Relationship Id="rId74" Type="http://schemas.openxmlformats.org/officeDocument/2006/relationships/table" Target="../tables/table74.xml"/><Relationship Id="rId79" Type="http://schemas.openxmlformats.org/officeDocument/2006/relationships/table" Target="../tables/table79.xml"/><Relationship Id="rId102" Type="http://schemas.openxmlformats.org/officeDocument/2006/relationships/table" Target="../tables/table102.xml"/><Relationship Id="rId123" Type="http://schemas.openxmlformats.org/officeDocument/2006/relationships/table" Target="../tables/table123.xml"/><Relationship Id="rId128" Type="http://schemas.openxmlformats.org/officeDocument/2006/relationships/table" Target="../tables/table128.xml"/><Relationship Id="rId5" Type="http://schemas.openxmlformats.org/officeDocument/2006/relationships/table" Target="../tables/table5.xml"/><Relationship Id="rId90" Type="http://schemas.openxmlformats.org/officeDocument/2006/relationships/table" Target="../tables/table90.xml"/><Relationship Id="rId95" Type="http://schemas.openxmlformats.org/officeDocument/2006/relationships/table" Target="../tables/table95.xml"/><Relationship Id="rId22" Type="http://schemas.openxmlformats.org/officeDocument/2006/relationships/table" Target="../tables/table22.xml"/><Relationship Id="rId27" Type="http://schemas.openxmlformats.org/officeDocument/2006/relationships/table" Target="../tables/table27.xml"/><Relationship Id="rId43" Type="http://schemas.openxmlformats.org/officeDocument/2006/relationships/table" Target="../tables/table43.xml"/><Relationship Id="rId48" Type="http://schemas.openxmlformats.org/officeDocument/2006/relationships/table" Target="../tables/table48.xml"/><Relationship Id="rId64" Type="http://schemas.openxmlformats.org/officeDocument/2006/relationships/table" Target="../tables/table64.xml"/><Relationship Id="rId69" Type="http://schemas.openxmlformats.org/officeDocument/2006/relationships/table" Target="../tables/table69.xml"/><Relationship Id="rId113" Type="http://schemas.openxmlformats.org/officeDocument/2006/relationships/table" Target="../tables/table113.xml"/><Relationship Id="rId118" Type="http://schemas.openxmlformats.org/officeDocument/2006/relationships/table" Target="../tables/table118.xml"/><Relationship Id="rId134" Type="http://schemas.openxmlformats.org/officeDocument/2006/relationships/table" Target="../tables/table134.xml"/><Relationship Id="rId139" Type="http://schemas.openxmlformats.org/officeDocument/2006/relationships/table" Target="../tables/table139.xml"/><Relationship Id="rId8" Type="http://schemas.openxmlformats.org/officeDocument/2006/relationships/table" Target="../tables/table8.xml"/><Relationship Id="rId51" Type="http://schemas.openxmlformats.org/officeDocument/2006/relationships/table" Target="../tables/table51.xml"/><Relationship Id="rId72" Type="http://schemas.openxmlformats.org/officeDocument/2006/relationships/table" Target="../tables/table72.xml"/><Relationship Id="rId80" Type="http://schemas.openxmlformats.org/officeDocument/2006/relationships/table" Target="../tables/table80.xml"/><Relationship Id="rId85" Type="http://schemas.openxmlformats.org/officeDocument/2006/relationships/table" Target="../tables/table85.xml"/><Relationship Id="rId93" Type="http://schemas.openxmlformats.org/officeDocument/2006/relationships/table" Target="../tables/table93.xml"/><Relationship Id="rId98" Type="http://schemas.openxmlformats.org/officeDocument/2006/relationships/table" Target="../tables/table98.xml"/><Relationship Id="rId121" Type="http://schemas.openxmlformats.org/officeDocument/2006/relationships/table" Target="../tables/table121.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59" Type="http://schemas.openxmlformats.org/officeDocument/2006/relationships/table" Target="../tables/table59.xml"/><Relationship Id="rId67" Type="http://schemas.openxmlformats.org/officeDocument/2006/relationships/table" Target="../tables/table67.xml"/><Relationship Id="rId103" Type="http://schemas.openxmlformats.org/officeDocument/2006/relationships/table" Target="../tables/table103.xml"/><Relationship Id="rId108" Type="http://schemas.openxmlformats.org/officeDocument/2006/relationships/table" Target="../tables/table108.xml"/><Relationship Id="rId116" Type="http://schemas.openxmlformats.org/officeDocument/2006/relationships/table" Target="../tables/table116.xml"/><Relationship Id="rId124" Type="http://schemas.openxmlformats.org/officeDocument/2006/relationships/table" Target="../tables/table124.xml"/><Relationship Id="rId129" Type="http://schemas.openxmlformats.org/officeDocument/2006/relationships/table" Target="../tables/table129.xml"/><Relationship Id="rId137" Type="http://schemas.openxmlformats.org/officeDocument/2006/relationships/table" Target="../tables/table137.xml"/><Relationship Id="rId20" Type="http://schemas.openxmlformats.org/officeDocument/2006/relationships/table" Target="../tables/table20.xml"/><Relationship Id="rId41" Type="http://schemas.openxmlformats.org/officeDocument/2006/relationships/table" Target="../tables/table41.xml"/><Relationship Id="rId54" Type="http://schemas.openxmlformats.org/officeDocument/2006/relationships/table" Target="../tables/table54.xml"/><Relationship Id="rId62" Type="http://schemas.openxmlformats.org/officeDocument/2006/relationships/table" Target="../tables/table62.xml"/><Relationship Id="rId70" Type="http://schemas.openxmlformats.org/officeDocument/2006/relationships/table" Target="../tables/table70.xml"/><Relationship Id="rId75" Type="http://schemas.openxmlformats.org/officeDocument/2006/relationships/table" Target="../tables/table75.xml"/><Relationship Id="rId83" Type="http://schemas.openxmlformats.org/officeDocument/2006/relationships/table" Target="../tables/table83.xml"/><Relationship Id="rId88" Type="http://schemas.openxmlformats.org/officeDocument/2006/relationships/table" Target="../tables/table88.xml"/><Relationship Id="rId91" Type="http://schemas.openxmlformats.org/officeDocument/2006/relationships/table" Target="../tables/table91.xml"/><Relationship Id="rId96" Type="http://schemas.openxmlformats.org/officeDocument/2006/relationships/table" Target="../tables/table96.xml"/><Relationship Id="rId111" Type="http://schemas.openxmlformats.org/officeDocument/2006/relationships/table" Target="../tables/table111.xml"/><Relationship Id="rId132" Type="http://schemas.openxmlformats.org/officeDocument/2006/relationships/table" Target="../tables/table132.xml"/><Relationship Id="rId140" Type="http://schemas.openxmlformats.org/officeDocument/2006/relationships/table" Target="../tables/table140.xml"/><Relationship Id="rId1" Type="http://schemas.openxmlformats.org/officeDocument/2006/relationships/table" Target="../tables/table1.xml"/><Relationship Id="rId6" Type="http://schemas.openxmlformats.org/officeDocument/2006/relationships/table" Target="../tables/table6.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49" Type="http://schemas.openxmlformats.org/officeDocument/2006/relationships/table" Target="../tables/table49.xml"/><Relationship Id="rId57" Type="http://schemas.openxmlformats.org/officeDocument/2006/relationships/table" Target="../tables/table57.xml"/><Relationship Id="rId106" Type="http://schemas.openxmlformats.org/officeDocument/2006/relationships/table" Target="../tables/table106.xml"/><Relationship Id="rId114" Type="http://schemas.openxmlformats.org/officeDocument/2006/relationships/table" Target="../tables/table114.xml"/><Relationship Id="rId119" Type="http://schemas.openxmlformats.org/officeDocument/2006/relationships/table" Target="../tables/table119.xml"/><Relationship Id="rId127" Type="http://schemas.openxmlformats.org/officeDocument/2006/relationships/table" Target="../tables/table127.xml"/><Relationship Id="rId10" Type="http://schemas.openxmlformats.org/officeDocument/2006/relationships/table" Target="../tables/table10.xml"/><Relationship Id="rId31" Type="http://schemas.openxmlformats.org/officeDocument/2006/relationships/table" Target="../tables/table31.xml"/><Relationship Id="rId44" Type="http://schemas.openxmlformats.org/officeDocument/2006/relationships/table" Target="../tables/table44.xml"/><Relationship Id="rId52" Type="http://schemas.openxmlformats.org/officeDocument/2006/relationships/table" Target="../tables/table52.xml"/><Relationship Id="rId60" Type="http://schemas.openxmlformats.org/officeDocument/2006/relationships/table" Target="../tables/table60.xml"/><Relationship Id="rId65" Type="http://schemas.openxmlformats.org/officeDocument/2006/relationships/table" Target="../tables/table65.xml"/><Relationship Id="rId73" Type="http://schemas.openxmlformats.org/officeDocument/2006/relationships/table" Target="../tables/table73.xml"/><Relationship Id="rId78" Type="http://schemas.openxmlformats.org/officeDocument/2006/relationships/table" Target="../tables/table78.xml"/><Relationship Id="rId81" Type="http://schemas.openxmlformats.org/officeDocument/2006/relationships/table" Target="../tables/table81.xml"/><Relationship Id="rId86" Type="http://schemas.openxmlformats.org/officeDocument/2006/relationships/table" Target="../tables/table86.xml"/><Relationship Id="rId94" Type="http://schemas.openxmlformats.org/officeDocument/2006/relationships/table" Target="../tables/table94.xml"/><Relationship Id="rId99" Type="http://schemas.openxmlformats.org/officeDocument/2006/relationships/table" Target="../tables/table99.xml"/><Relationship Id="rId101" Type="http://schemas.openxmlformats.org/officeDocument/2006/relationships/table" Target="../tables/table101.xml"/><Relationship Id="rId122" Type="http://schemas.openxmlformats.org/officeDocument/2006/relationships/table" Target="../tables/table122.xml"/><Relationship Id="rId130" Type="http://schemas.openxmlformats.org/officeDocument/2006/relationships/table" Target="../tables/table130.xml"/><Relationship Id="rId135" Type="http://schemas.openxmlformats.org/officeDocument/2006/relationships/table" Target="../tables/table135.xml"/><Relationship Id="rId4" Type="http://schemas.openxmlformats.org/officeDocument/2006/relationships/table" Target="../tables/table4.xml"/><Relationship Id="rId9" Type="http://schemas.openxmlformats.org/officeDocument/2006/relationships/table" Target="../tables/table9.xml"/><Relationship Id="rId13" Type="http://schemas.openxmlformats.org/officeDocument/2006/relationships/table" Target="../tables/table13.xml"/><Relationship Id="rId18" Type="http://schemas.openxmlformats.org/officeDocument/2006/relationships/table" Target="../tables/table18.xml"/><Relationship Id="rId39" Type="http://schemas.openxmlformats.org/officeDocument/2006/relationships/table" Target="../tables/table39.xml"/><Relationship Id="rId109" Type="http://schemas.openxmlformats.org/officeDocument/2006/relationships/table" Target="../tables/table109.xml"/><Relationship Id="rId34" Type="http://schemas.openxmlformats.org/officeDocument/2006/relationships/table" Target="../tables/table34.xml"/><Relationship Id="rId50" Type="http://schemas.openxmlformats.org/officeDocument/2006/relationships/table" Target="../tables/table50.xml"/><Relationship Id="rId55" Type="http://schemas.openxmlformats.org/officeDocument/2006/relationships/table" Target="../tables/table55.xml"/><Relationship Id="rId76" Type="http://schemas.openxmlformats.org/officeDocument/2006/relationships/table" Target="../tables/table76.xml"/><Relationship Id="rId97" Type="http://schemas.openxmlformats.org/officeDocument/2006/relationships/table" Target="../tables/table97.xml"/><Relationship Id="rId104" Type="http://schemas.openxmlformats.org/officeDocument/2006/relationships/table" Target="../tables/table104.xml"/><Relationship Id="rId120" Type="http://schemas.openxmlformats.org/officeDocument/2006/relationships/table" Target="../tables/table120.xml"/><Relationship Id="rId125" Type="http://schemas.openxmlformats.org/officeDocument/2006/relationships/table" Target="../tables/table125.xml"/><Relationship Id="rId7" Type="http://schemas.openxmlformats.org/officeDocument/2006/relationships/table" Target="../tables/table7.xml"/><Relationship Id="rId71" Type="http://schemas.openxmlformats.org/officeDocument/2006/relationships/table" Target="../tables/table71.xml"/><Relationship Id="rId92" Type="http://schemas.openxmlformats.org/officeDocument/2006/relationships/table" Target="../tables/table92.xml"/><Relationship Id="rId2" Type="http://schemas.openxmlformats.org/officeDocument/2006/relationships/table" Target="../tables/table2.xml"/><Relationship Id="rId29" Type="http://schemas.openxmlformats.org/officeDocument/2006/relationships/table" Target="../tables/table29.xml"/><Relationship Id="rId24" Type="http://schemas.openxmlformats.org/officeDocument/2006/relationships/table" Target="../tables/table24.xml"/><Relationship Id="rId40" Type="http://schemas.openxmlformats.org/officeDocument/2006/relationships/table" Target="../tables/table40.xml"/><Relationship Id="rId45" Type="http://schemas.openxmlformats.org/officeDocument/2006/relationships/table" Target="../tables/table45.xml"/><Relationship Id="rId66" Type="http://schemas.openxmlformats.org/officeDocument/2006/relationships/table" Target="../tables/table66.xml"/><Relationship Id="rId87" Type="http://schemas.openxmlformats.org/officeDocument/2006/relationships/table" Target="../tables/table87.xml"/><Relationship Id="rId110" Type="http://schemas.openxmlformats.org/officeDocument/2006/relationships/table" Target="../tables/table110.xml"/><Relationship Id="rId115" Type="http://schemas.openxmlformats.org/officeDocument/2006/relationships/table" Target="../tables/table115.xml"/><Relationship Id="rId131" Type="http://schemas.openxmlformats.org/officeDocument/2006/relationships/table" Target="../tables/table131.xml"/><Relationship Id="rId136" Type="http://schemas.openxmlformats.org/officeDocument/2006/relationships/table" Target="../tables/table136.xml"/><Relationship Id="rId61" Type="http://schemas.openxmlformats.org/officeDocument/2006/relationships/table" Target="../tables/table61.xml"/><Relationship Id="rId82" Type="http://schemas.openxmlformats.org/officeDocument/2006/relationships/table" Target="../tables/table82.xml"/><Relationship Id="rId19" Type="http://schemas.openxmlformats.org/officeDocument/2006/relationships/table" Target="../tables/table19.xml"/><Relationship Id="rId14" Type="http://schemas.openxmlformats.org/officeDocument/2006/relationships/table" Target="../tables/table14.xml"/><Relationship Id="rId30" Type="http://schemas.openxmlformats.org/officeDocument/2006/relationships/table" Target="../tables/table30.xml"/><Relationship Id="rId35" Type="http://schemas.openxmlformats.org/officeDocument/2006/relationships/table" Target="../tables/table35.xml"/><Relationship Id="rId56" Type="http://schemas.openxmlformats.org/officeDocument/2006/relationships/table" Target="../tables/table56.xml"/><Relationship Id="rId77" Type="http://schemas.openxmlformats.org/officeDocument/2006/relationships/table" Target="../tables/table77.xml"/><Relationship Id="rId100" Type="http://schemas.openxmlformats.org/officeDocument/2006/relationships/table" Target="../tables/table100.xml"/><Relationship Id="rId105" Type="http://schemas.openxmlformats.org/officeDocument/2006/relationships/table" Target="../tables/table105.xml"/><Relationship Id="rId126" Type="http://schemas.openxmlformats.org/officeDocument/2006/relationships/table" Target="../tables/table1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O1604"/>
  <sheetViews>
    <sheetView tabSelected="1" topLeftCell="A7" workbookViewId="0">
      <selection activeCell="E8" sqref="E8"/>
    </sheetView>
  </sheetViews>
  <sheetFormatPr baseColWidth="10" defaultColWidth="14.42578125" defaultRowHeight="15" customHeight="1" x14ac:dyDescent="0.25"/>
  <cols>
    <col min="1" max="1" width="9.5703125" customWidth="1"/>
    <col min="2" max="2" width="31.85546875" customWidth="1"/>
    <col min="3" max="3" width="14.5703125" customWidth="1"/>
    <col min="4" max="4" width="13" customWidth="1"/>
    <col min="5" max="5" width="19" style="76" bestFit="1" customWidth="1"/>
    <col min="6" max="6" width="16.42578125" customWidth="1"/>
    <col min="7" max="7" width="10.28515625" customWidth="1"/>
    <col min="8" max="8" width="29.5703125" customWidth="1"/>
    <col min="9" max="9" width="24.140625" style="89" customWidth="1"/>
    <col min="10" max="10" width="11" customWidth="1"/>
    <col min="11" max="11" width="16.5703125" customWidth="1"/>
    <col min="12" max="15" width="11" customWidth="1"/>
  </cols>
  <sheetData>
    <row r="1" spans="1:15" hidden="1" x14ac:dyDescent="0.25">
      <c r="A1" s="1" t="s">
        <v>0</v>
      </c>
      <c r="C1" s="1" t="s">
        <v>1</v>
      </c>
      <c r="E1" s="66"/>
      <c r="I1"/>
    </row>
    <row r="2" spans="1:15" hidden="1" x14ac:dyDescent="0.25">
      <c r="A2" s="1" t="s">
        <v>2</v>
      </c>
      <c r="C2" s="1" t="s">
        <v>3</v>
      </c>
      <c r="E2" s="66"/>
      <c r="I2"/>
    </row>
    <row r="3" spans="1:15" hidden="1" x14ac:dyDescent="0.25">
      <c r="A3" s="1" t="s">
        <v>4</v>
      </c>
      <c r="C3" s="1" t="s">
        <v>5</v>
      </c>
      <c r="E3" s="66"/>
      <c r="I3"/>
    </row>
    <row r="4" spans="1:15" hidden="1" x14ac:dyDescent="0.25">
      <c r="A4" s="1" t="s">
        <v>6</v>
      </c>
      <c r="C4" s="1" t="s">
        <v>7</v>
      </c>
      <c r="E4" s="66"/>
      <c r="I4"/>
    </row>
    <row r="5" spans="1:15" hidden="1" x14ac:dyDescent="0.25">
      <c r="A5" s="1" t="s">
        <v>8</v>
      </c>
      <c r="C5" s="1" t="s">
        <v>9</v>
      </c>
      <c r="E5" s="66"/>
      <c r="I5"/>
    </row>
    <row r="6" spans="1:15" ht="15" hidden="1" customHeight="1" x14ac:dyDescent="0.25">
      <c r="E6" s="66"/>
      <c r="I6"/>
    </row>
    <row r="7" spans="1:15" ht="50.25" customHeight="1" x14ac:dyDescent="0.25">
      <c r="A7" s="91" t="s">
        <v>2491</v>
      </c>
      <c r="B7" s="91"/>
      <c r="C7" s="91"/>
      <c r="D7" s="91"/>
      <c r="E7" s="91"/>
      <c r="F7" s="91"/>
      <c r="G7" s="91"/>
      <c r="H7" s="91"/>
      <c r="I7" s="92"/>
    </row>
    <row r="8" spans="1:15" ht="60" customHeight="1" x14ac:dyDescent="0.25">
      <c r="E8" s="90"/>
      <c r="J8" s="2"/>
      <c r="K8" s="2"/>
      <c r="L8" s="2"/>
      <c r="M8" s="2"/>
      <c r="N8" s="2"/>
      <c r="O8" s="2"/>
    </row>
    <row r="9" spans="1:15" ht="98.25" customHeight="1" x14ac:dyDescent="0.25">
      <c r="A9" s="3" t="s">
        <v>10</v>
      </c>
      <c r="B9" s="3" t="s">
        <v>11</v>
      </c>
      <c r="C9" s="3" t="s">
        <v>12</v>
      </c>
      <c r="D9" s="3" t="s">
        <v>13</v>
      </c>
      <c r="E9" s="77" t="s">
        <v>14</v>
      </c>
      <c r="F9" s="3" t="s">
        <v>15</v>
      </c>
      <c r="G9" s="3" t="s">
        <v>16</v>
      </c>
      <c r="H9" s="3" t="s">
        <v>17</v>
      </c>
      <c r="I9" s="3" t="s">
        <v>18</v>
      </c>
      <c r="J9" s="2"/>
      <c r="K9" s="2"/>
      <c r="L9" s="2"/>
      <c r="M9" s="2"/>
      <c r="N9" s="2"/>
      <c r="O9" s="2"/>
    </row>
    <row r="10" spans="1:15" ht="15.75" x14ac:dyDescent="0.25">
      <c r="A10" s="4" t="s">
        <v>22</v>
      </c>
      <c r="B10" s="5" t="s">
        <v>23</v>
      </c>
      <c r="C10" s="5" t="s">
        <v>24</v>
      </c>
      <c r="D10" s="6">
        <v>978</v>
      </c>
      <c r="E10" s="78">
        <f>+F10</f>
        <v>15422.4</v>
      </c>
      <c r="F10" s="7">
        <v>15422.4</v>
      </c>
      <c r="G10" s="61" t="s">
        <v>2490</v>
      </c>
      <c r="H10" s="9" t="s">
        <v>25</v>
      </c>
      <c r="I10" s="9" t="s">
        <v>26</v>
      </c>
    </row>
    <row r="11" spans="1:15" ht="15.75" hidden="1" x14ac:dyDescent="0.25">
      <c r="A11" s="4" t="s">
        <v>22</v>
      </c>
      <c r="B11" s="10" t="s">
        <v>23</v>
      </c>
      <c r="C11" s="10" t="s">
        <v>28</v>
      </c>
      <c r="D11" s="11">
        <v>1024.19</v>
      </c>
      <c r="E11" s="63"/>
      <c r="F11" s="12"/>
      <c r="G11" s="12"/>
      <c r="H11" s="13" t="s">
        <v>29</v>
      </c>
      <c r="I11" s="10" t="s">
        <v>30</v>
      </c>
    </row>
    <row r="12" spans="1:15" ht="15.75" hidden="1" x14ac:dyDescent="0.25">
      <c r="A12" s="4" t="s">
        <v>22</v>
      </c>
      <c r="B12" s="10" t="s">
        <v>23</v>
      </c>
      <c r="C12" s="10" t="s">
        <v>24</v>
      </c>
      <c r="D12" s="11">
        <v>1062</v>
      </c>
      <c r="E12" s="63"/>
      <c r="F12" s="12"/>
      <c r="G12" s="12"/>
      <c r="H12" s="13" t="s">
        <v>32</v>
      </c>
      <c r="I12" s="10" t="s">
        <v>33</v>
      </c>
    </row>
    <row r="13" spans="1:15" ht="30" hidden="1" x14ac:dyDescent="0.25">
      <c r="A13" s="4" t="s">
        <v>22</v>
      </c>
      <c r="B13" s="10" t="s">
        <v>23</v>
      </c>
      <c r="C13" s="10" t="s">
        <v>24</v>
      </c>
      <c r="D13" s="11">
        <v>1063.77</v>
      </c>
      <c r="E13" s="63"/>
      <c r="F13" s="12"/>
      <c r="G13" s="12"/>
      <c r="H13" s="13" t="s">
        <v>35</v>
      </c>
      <c r="I13" s="10" t="s">
        <v>36</v>
      </c>
    </row>
    <row r="14" spans="1:15" ht="15.75" hidden="1" x14ac:dyDescent="0.25">
      <c r="A14" s="4" t="s">
        <v>22</v>
      </c>
      <c r="B14" s="10" t="s">
        <v>23</v>
      </c>
      <c r="C14" s="10" t="s">
        <v>24</v>
      </c>
      <c r="D14" s="11">
        <v>1079.7</v>
      </c>
      <c r="E14" s="63"/>
      <c r="F14" s="12"/>
      <c r="G14" s="12"/>
      <c r="H14" s="13" t="s">
        <v>38</v>
      </c>
      <c r="I14" s="10" t="s">
        <v>33</v>
      </c>
    </row>
    <row r="15" spans="1:15" ht="15.75" hidden="1" x14ac:dyDescent="0.25">
      <c r="A15" s="4" t="s">
        <v>22</v>
      </c>
      <c r="B15" s="10" t="s">
        <v>23</v>
      </c>
      <c r="C15" s="10" t="s">
        <v>28</v>
      </c>
      <c r="D15" s="11">
        <v>1083.47</v>
      </c>
      <c r="E15" s="63"/>
      <c r="F15" s="12"/>
      <c r="G15" s="12"/>
      <c r="H15" s="13" t="s">
        <v>40</v>
      </c>
      <c r="I15" s="10" t="s">
        <v>41</v>
      </c>
    </row>
    <row r="16" spans="1:15" ht="15.75" hidden="1" x14ac:dyDescent="0.25">
      <c r="A16" s="4" t="s">
        <v>22</v>
      </c>
      <c r="B16" s="10" t="s">
        <v>23</v>
      </c>
      <c r="C16" s="10" t="s">
        <v>24</v>
      </c>
      <c r="D16" s="11">
        <v>1086.81</v>
      </c>
      <c r="E16" s="63"/>
      <c r="F16" s="12"/>
      <c r="G16" s="12"/>
      <c r="H16" s="13" t="s">
        <v>40</v>
      </c>
      <c r="I16" s="10" t="s">
        <v>43</v>
      </c>
    </row>
    <row r="17" spans="1:9" ht="15.75" hidden="1" x14ac:dyDescent="0.25">
      <c r="A17" s="4" t="s">
        <v>22</v>
      </c>
      <c r="B17" s="10" t="s">
        <v>23</v>
      </c>
      <c r="C17" s="10" t="s">
        <v>24</v>
      </c>
      <c r="D17" s="11">
        <v>1171.28</v>
      </c>
      <c r="E17" s="63"/>
      <c r="F17" s="12"/>
      <c r="G17" s="12"/>
      <c r="H17" s="13" t="s">
        <v>45</v>
      </c>
      <c r="I17" s="10" t="s">
        <v>46</v>
      </c>
    </row>
    <row r="18" spans="1:9" ht="15.75" hidden="1" x14ac:dyDescent="0.25">
      <c r="A18" s="4" t="s">
        <v>22</v>
      </c>
      <c r="B18" s="10" t="s">
        <v>23</v>
      </c>
      <c r="C18" s="10" t="s">
        <v>24</v>
      </c>
      <c r="D18" s="11">
        <v>1236.78</v>
      </c>
      <c r="E18" s="63"/>
      <c r="F18" s="12"/>
      <c r="G18" s="12"/>
      <c r="H18" s="13" t="s">
        <v>48</v>
      </c>
      <c r="I18" s="10" t="s">
        <v>43</v>
      </c>
    </row>
    <row r="19" spans="1:9" ht="15.75" hidden="1" x14ac:dyDescent="0.25">
      <c r="A19" s="4" t="s">
        <v>22</v>
      </c>
      <c r="B19" s="10" t="s">
        <v>23</v>
      </c>
      <c r="C19" s="10" t="s">
        <v>24</v>
      </c>
      <c r="D19" s="11">
        <v>1268.51</v>
      </c>
      <c r="E19" s="63"/>
      <c r="F19" s="12"/>
      <c r="G19" s="12"/>
      <c r="H19" s="13" t="s">
        <v>29</v>
      </c>
      <c r="I19" s="10" t="s">
        <v>50</v>
      </c>
    </row>
    <row r="20" spans="1:9" ht="15.75" hidden="1" x14ac:dyDescent="0.25">
      <c r="A20" s="4" t="s">
        <v>22</v>
      </c>
      <c r="B20" s="10" t="s">
        <v>23</v>
      </c>
      <c r="C20" s="10" t="s">
        <v>52</v>
      </c>
      <c r="D20" s="11">
        <v>1334.38</v>
      </c>
      <c r="E20" s="63"/>
      <c r="F20" s="12"/>
      <c r="G20" s="12"/>
      <c r="H20" s="13" t="s">
        <v>40</v>
      </c>
      <c r="I20" s="10" t="s">
        <v>26</v>
      </c>
    </row>
    <row r="21" spans="1:9" ht="15.75" hidden="1" customHeight="1" x14ac:dyDescent="0.25">
      <c r="A21" s="4" t="s">
        <v>22</v>
      </c>
      <c r="B21" s="10" t="s">
        <v>23</v>
      </c>
      <c r="C21" s="10" t="s">
        <v>24</v>
      </c>
      <c r="D21" s="11">
        <v>1686</v>
      </c>
      <c r="E21" s="63"/>
      <c r="F21" s="12"/>
      <c r="G21" s="12"/>
      <c r="H21" s="13" t="s">
        <v>54</v>
      </c>
      <c r="I21" s="10" t="s">
        <v>55</v>
      </c>
    </row>
    <row r="22" spans="1:9" ht="15.75" customHeight="1" x14ac:dyDescent="0.25">
      <c r="A22" s="4" t="s">
        <v>22</v>
      </c>
      <c r="B22" s="10" t="s">
        <v>57</v>
      </c>
      <c r="C22" s="10" t="s">
        <v>24</v>
      </c>
      <c r="D22" s="11">
        <v>1490.7</v>
      </c>
      <c r="E22" s="79">
        <f>+F22</f>
        <v>17374.82</v>
      </c>
      <c r="F22" s="14">
        <v>17374.82</v>
      </c>
      <c r="G22" s="15" t="s">
        <v>58</v>
      </c>
      <c r="H22" s="13" t="s">
        <v>35</v>
      </c>
      <c r="I22" s="13" t="s">
        <v>36</v>
      </c>
    </row>
    <row r="23" spans="1:9" ht="15.75" customHeight="1" x14ac:dyDescent="0.25">
      <c r="A23" s="4" t="s">
        <v>22</v>
      </c>
      <c r="B23" s="10" t="s">
        <v>57</v>
      </c>
      <c r="C23" s="10" t="s">
        <v>24</v>
      </c>
      <c r="D23" s="11">
        <v>1542.32</v>
      </c>
      <c r="E23" s="79">
        <f>+F23</f>
        <v>15422.4</v>
      </c>
      <c r="F23" s="14">
        <v>15422.4</v>
      </c>
      <c r="G23" s="8" t="s">
        <v>60</v>
      </c>
      <c r="H23" s="13" t="s">
        <v>29</v>
      </c>
      <c r="I23" s="13" t="s">
        <v>30</v>
      </c>
    </row>
    <row r="24" spans="1:9" ht="15.75" hidden="1" customHeight="1" x14ac:dyDescent="0.25">
      <c r="A24" s="4" t="s">
        <v>22</v>
      </c>
      <c r="B24" s="10" t="s">
        <v>57</v>
      </c>
      <c r="C24" s="10" t="s">
        <v>24</v>
      </c>
      <c r="D24" s="11">
        <v>1604.8</v>
      </c>
      <c r="E24" s="63"/>
      <c r="F24" s="12"/>
      <c r="G24" s="12"/>
      <c r="H24" s="13" t="s">
        <v>38</v>
      </c>
      <c r="I24" s="10" t="s">
        <v>33</v>
      </c>
    </row>
    <row r="25" spans="1:9" ht="15.75" hidden="1" customHeight="1" x14ac:dyDescent="0.25">
      <c r="A25" s="4" t="s">
        <v>22</v>
      </c>
      <c r="B25" s="10" t="s">
        <v>57</v>
      </c>
      <c r="C25" s="10" t="s">
        <v>24</v>
      </c>
      <c r="D25" s="11">
        <v>1678</v>
      </c>
      <c r="E25" s="63"/>
      <c r="F25" s="12"/>
      <c r="G25" s="12"/>
      <c r="H25" s="13" t="s">
        <v>25</v>
      </c>
      <c r="I25" s="10" t="s">
        <v>26</v>
      </c>
    </row>
    <row r="26" spans="1:9" ht="15.75" hidden="1" customHeight="1" x14ac:dyDescent="0.25">
      <c r="A26" s="4" t="s">
        <v>22</v>
      </c>
      <c r="B26" s="10" t="s">
        <v>57</v>
      </c>
      <c r="C26" s="10" t="s">
        <v>24</v>
      </c>
      <c r="D26" s="11">
        <v>1733.34</v>
      </c>
      <c r="E26" s="63"/>
      <c r="F26" s="12"/>
      <c r="G26" s="12"/>
      <c r="H26" s="13" t="s">
        <v>45</v>
      </c>
      <c r="I26" s="10" t="s">
        <v>33</v>
      </c>
    </row>
    <row r="27" spans="1:9" ht="15.75" hidden="1" customHeight="1" x14ac:dyDescent="0.25">
      <c r="A27" s="4" t="s">
        <v>22</v>
      </c>
      <c r="B27" s="10" t="s">
        <v>57</v>
      </c>
      <c r="C27" s="10" t="s">
        <v>24</v>
      </c>
      <c r="D27" s="11">
        <v>1918.86</v>
      </c>
      <c r="E27" s="63"/>
      <c r="F27" s="12"/>
      <c r="G27" s="12"/>
      <c r="H27" s="13" t="s">
        <v>40</v>
      </c>
      <c r="I27" s="10" t="s">
        <v>26</v>
      </c>
    </row>
    <row r="28" spans="1:9" ht="15.75" customHeight="1" x14ac:dyDescent="0.25">
      <c r="A28" s="4" t="s">
        <v>22</v>
      </c>
      <c r="B28" s="10" t="s">
        <v>65</v>
      </c>
      <c r="C28" s="10" t="s">
        <v>24</v>
      </c>
      <c r="D28" s="11">
        <v>48787</v>
      </c>
      <c r="E28" s="79">
        <f>+F28</f>
        <v>174273.25</v>
      </c>
      <c r="F28" s="12">
        <v>174273.25</v>
      </c>
      <c r="G28" s="8" t="s">
        <v>66</v>
      </c>
      <c r="H28" s="13" t="s">
        <v>67</v>
      </c>
      <c r="I28" s="13" t="s">
        <v>68</v>
      </c>
    </row>
    <row r="29" spans="1:9" ht="15.75" hidden="1" customHeight="1" x14ac:dyDescent="0.25">
      <c r="A29" s="4" t="s">
        <v>22</v>
      </c>
      <c r="B29" s="10" t="s">
        <v>65</v>
      </c>
      <c r="C29" s="10" t="s">
        <v>24</v>
      </c>
      <c r="D29" s="11">
        <v>50000</v>
      </c>
      <c r="E29" s="63"/>
      <c r="F29" s="12"/>
      <c r="G29" s="12"/>
      <c r="H29" s="13" t="s">
        <v>70</v>
      </c>
      <c r="I29" s="10" t="s">
        <v>71</v>
      </c>
    </row>
    <row r="30" spans="1:9" ht="15.75" hidden="1" customHeight="1" x14ac:dyDescent="0.25">
      <c r="A30" s="4" t="s">
        <v>22</v>
      </c>
      <c r="B30" s="10" t="s">
        <v>65</v>
      </c>
      <c r="C30" s="10" t="s">
        <v>24</v>
      </c>
      <c r="D30" s="11">
        <v>52980</v>
      </c>
      <c r="E30" s="63"/>
      <c r="F30" s="12"/>
      <c r="G30" s="12"/>
      <c r="H30" s="13" t="s">
        <v>45</v>
      </c>
      <c r="I30" s="10" t="s">
        <v>73</v>
      </c>
    </row>
    <row r="31" spans="1:9" ht="15.75" hidden="1" customHeight="1" x14ac:dyDescent="0.25">
      <c r="A31" s="4" t="s">
        <v>22</v>
      </c>
      <c r="B31" s="10" t="s">
        <v>65</v>
      </c>
      <c r="C31" s="10" t="s">
        <v>24</v>
      </c>
      <c r="D31" s="11">
        <v>54699.32</v>
      </c>
      <c r="E31" s="63"/>
      <c r="F31" s="12"/>
      <c r="G31" s="12"/>
      <c r="H31" s="13" t="s">
        <v>29</v>
      </c>
      <c r="I31" s="10" t="s">
        <v>75</v>
      </c>
    </row>
    <row r="32" spans="1:9" ht="15.75" hidden="1" customHeight="1" x14ac:dyDescent="0.25">
      <c r="A32" s="4" t="s">
        <v>22</v>
      </c>
      <c r="B32" s="10" t="s">
        <v>65</v>
      </c>
      <c r="C32" s="10" t="s">
        <v>24</v>
      </c>
      <c r="D32" s="11">
        <v>56417.83</v>
      </c>
      <c r="E32" s="63"/>
      <c r="F32" s="12"/>
      <c r="G32" s="12"/>
      <c r="H32" s="13" t="s">
        <v>40</v>
      </c>
      <c r="I32" s="10" t="s">
        <v>77</v>
      </c>
    </row>
    <row r="33" spans="1:9" ht="15.75" hidden="1" customHeight="1" x14ac:dyDescent="0.25">
      <c r="A33" s="4" t="s">
        <v>22</v>
      </c>
      <c r="B33" s="10" t="s">
        <v>65</v>
      </c>
      <c r="C33" s="10" t="s">
        <v>28</v>
      </c>
      <c r="D33" s="11">
        <v>59925.61</v>
      </c>
      <c r="E33" s="63"/>
      <c r="F33" s="12"/>
      <c r="G33" s="12"/>
      <c r="H33" s="13" t="s">
        <v>40</v>
      </c>
      <c r="I33" s="10" t="s">
        <v>73</v>
      </c>
    </row>
    <row r="34" spans="1:9" ht="15.75" hidden="1" customHeight="1" x14ac:dyDescent="0.25">
      <c r="A34" s="4" t="s">
        <v>22</v>
      </c>
      <c r="B34" s="10" t="s">
        <v>65</v>
      </c>
      <c r="C34" s="10" t="s">
        <v>28</v>
      </c>
      <c r="D34" s="11">
        <v>60518</v>
      </c>
      <c r="E34" s="63"/>
      <c r="F34" s="12"/>
      <c r="G34" s="12"/>
      <c r="H34" s="13" t="s">
        <v>70</v>
      </c>
      <c r="I34" s="10" t="s">
        <v>80</v>
      </c>
    </row>
    <row r="35" spans="1:9" ht="15.75" hidden="1" customHeight="1" x14ac:dyDescent="0.25">
      <c r="A35" s="4" t="s">
        <v>22</v>
      </c>
      <c r="B35" s="10" t="s">
        <v>65</v>
      </c>
      <c r="C35" s="10" t="s">
        <v>24</v>
      </c>
      <c r="D35" s="11">
        <v>71640</v>
      </c>
      <c r="E35" s="63"/>
      <c r="F35" s="12"/>
      <c r="G35" s="12"/>
      <c r="H35" s="13" t="s">
        <v>48</v>
      </c>
      <c r="I35" s="10" t="s">
        <v>73</v>
      </c>
    </row>
    <row r="36" spans="1:9" ht="15.75" hidden="1" customHeight="1" x14ac:dyDescent="0.25">
      <c r="A36" s="4" t="s">
        <v>22</v>
      </c>
      <c r="B36" s="10" t="s">
        <v>65</v>
      </c>
      <c r="C36" s="10" t="s">
        <v>24</v>
      </c>
      <c r="D36" s="11">
        <v>72030</v>
      </c>
      <c r="E36" s="63"/>
      <c r="F36" s="12"/>
      <c r="G36" s="12"/>
      <c r="H36" s="13" t="s">
        <v>25</v>
      </c>
      <c r="I36" s="10" t="s">
        <v>83</v>
      </c>
    </row>
    <row r="37" spans="1:9" ht="15.75" hidden="1" customHeight="1" x14ac:dyDescent="0.25">
      <c r="A37" s="4" t="s">
        <v>22</v>
      </c>
      <c r="B37" s="10" t="s">
        <v>65</v>
      </c>
      <c r="C37" s="10" t="s">
        <v>24</v>
      </c>
      <c r="D37" s="11">
        <v>75962.259999999995</v>
      </c>
      <c r="E37" s="63"/>
      <c r="F37" s="12"/>
      <c r="G37" s="12"/>
      <c r="H37" s="13" t="s">
        <v>85</v>
      </c>
      <c r="I37" s="10" t="s">
        <v>83</v>
      </c>
    </row>
    <row r="38" spans="1:9" ht="15.75" customHeight="1" x14ac:dyDescent="0.25">
      <c r="A38" s="4" t="s">
        <v>22</v>
      </c>
      <c r="B38" s="10" t="s">
        <v>87</v>
      </c>
      <c r="C38" s="10" t="s">
        <v>24</v>
      </c>
      <c r="D38" s="11">
        <v>1508</v>
      </c>
      <c r="E38" s="79">
        <f>+F38</f>
        <v>22200.75</v>
      </c>
      <c r="F38" s="14">
        <v>22200.75</v>
      </c>
      <c r="G38" s="8" t="s">
        <v>88</v>
      </c>
      <c r="H38" s="13" t="s">
        <v>25</v>
      </c>
      <c r="I38" s="13" t="s">
        <v>26</v>
      </c>
    </row>
    <row r="39" spans="1:9" ht="15.75" customHeight="1" x14ac:dyDescent="0.25">
      <c r="A39" s="4" t="s">
        <v>22</v>
      </c>
      <c r="B39" s="10" t="s">
        <v>87</v>
      </c>
      <c r="C39" s="10" t="s">
        <v>24</v>
      </c>
      <c r="D39" s="11">
        <v>1514.27</v>
      </c>
      <c r="E39" s="80">
        <f>F39</f>
        <v>22200.75</v>
      </c>
      <c r="F39" s="14">
        <v>22200.75</v>
      </c>
      <c r="G39" s="8" t="s">
        <v>89</v>
      </c>
      <c r="H39" s="13" t="s">
        <v>29</v>
      </c>
      <c r="I39" s="13" t="s">
        <v>90</v>
      </c>
    </row>
    <row r="40" spans="1:9" ht="15.75" hidden="1" customHeight="1" x14ac:dyDescent="0.25">
      <c r="A40" s="4" t="s">
        <v>22</v>
      </c>
      <c r="B40" s="10" t="s">
        <v>87</v>
      </c>
      <c r="C40" s="10" t="s">
        <v>24</v>
      </c>
      <c r="D40" s="11">
        <v>1625.9</v>
      </c>
      <c r="E40" s="63"/>
      <c r="F40" s="12"/>
      <c r="G40" s="12"/>
      <c r="H40" s="13" t="s">
        <v>38</v>
      </c>
      <c r="I40" s="10" t="s">
        <v>33</v>
      </c>
    </row>
    <row r="41" spans="1:9" ht="15.75" hidden="1" customHeight="1" x14ac:dyDescent="0.25">
      <c r="A41" s="4" t="s">
        <v>22</v>
      </c>
      <c r="B41" s="10" t="s">
        <v>87</v>
      </c>
      <c r="C41" s="10" t="s">
        <v>24</v>
      </c>
      <c r="D41" s="11">
        <v>1674</v>
      </c>
      <c r="E41" s="63"/>
      <c r="F41" s="12"/>
      <c r="G41" s="12"/>
      <c r="H41" s="13" t="s">
        <v>32</v>
      </c>
      <c r="I41" s="10" t="s">
        <v>33</v>
      </c>
    </row>
    <row r="42" spans="1:9" ht="15.75" hidden="1" customHeight="1" x14ac:dyDescent="0.25">
      <c r="A42" s="4" t="s">
        <v>22</v>
      </c>
      <c r="B42" s="10" t="s">
        <v>87</v>
      </c>
      <c r="C42" s="10" t="s">
        <v>24</v>
      </c>
      <c r="D42" s="11">
        <v>1674.76</v>
      </c>
      <c r="E42" s="63"/>
      <c r="F42" s="12"/>
      <c r="G42" s="12"/>
      <c r="H42" s="13" t="s">
        <v>48</v>
      </c>
      <c r="I42" s="10" t="s">
        <v>43</v>
      </c>
    </row>
    <row r="43" spans="1:9" ht="15.75" hidden="1" customHeight="1" x14ac:dyDescent="0.25">
      <c r="A43" s="4" t="s">
        <v>22</v>
      </c>
      <c r="B43" s="10" t="s">
        <v>87</v>
      </c>
      <c r="C43" s="10" t="s">
        <v>24</v>
      </c>
      <c r="D43" s="11">
        <v>1727.8</v>
      </c>
      <c r="E43" s="63"/>
      <c r="F43" s="12"/>
      <c r="G43" s="12"/>
      <c r="H43" s="13" t="s">
        <v>35</v>
      </c>
      <c r="I43" s="10" t="s">
        <v>36</v>
      </c>
    </row>
    <row r="44" spans="1:9" ht="15.75" hidden="1" customHeight="1" x14ac:dyDescent="0.25">
      <c r="A44" s="4" t="s">
        <v>22</v>
      </c>
      <c r="B44" s="10" t="s">
        <v>87</v>
      </c>
      <c r="C44" s="10" t="s">
        <v>24</v>
      </c>
      <c r="D44" s="11">
        <v>1733.34</v>
      </c>
      <c r="E44" s="63"/>
      <c r="F44" s="12"/>
      <c r="G44" s="12"/>
      <c r="H44" s="13" t="s">
        <v>45</v>
      </c>
      <c r="I44" s="10" t="s">
        <v>26</v>
      </c>
    </row>
    <row r="45" spans="1:9" ht="15.75" hidden="1" customHeight="1" x14ac:dyDescent="0.25">
      <c r="A45" s="4" t="s">
        <v>22</v>
      </c>
      <c r="B45" s="10" t="s">
        <v>87</v>
      </c>
      <c r="C45" s="10" t="s">
        <v>24</v>
      </c>
      <c r="D45" s="11">
        <v>1787.75</v>
      </c>
      <c r="E45" s="63"/>
      <c r="F45" s="12"/>
      <c r="G45" s="12"/>
      <c r="H45" s="13" t="s">
        <v>40</v>
      </c>
      <c r="I45" s="10" t="s">
        <v>43</v>
      </c>
    </row>
    <row r="46" spans="1:9" ht="15.75" hidden="1" customHeight="1" x14ac:dyDescent="0.25">
      <c r="A46" s="4" t="s">
        <v>22</v>
      </c>
      <c r="B46" s="10" t="s">
        <v>87</v>
      </c>
      <c r="C46" s="10" t="s">
        <v>28</v>
      </c>
      <c r="D46" s="11">
        <v>1838.78</v>
      </c>
      <c r="E46" s="63"/>
      <c r="F46" s="12"/>
      <c r="G46" s="12"/>
      <c r="H46" s="13" t="s">
        <v>40</v>
      </c>
      <c r="I46" s="10" t="s">
        <v>26</v>
      </c>
    </row>
    <row r="47" spans="1:9" ht="15.75" hidden="1" customHeight="1" x14ac:dyDescent="0.25">
      <c r="A47" s="4" t="s">
        <v>22</v>
      </c>
      <c r="B47" s="10" t="s">
        <v>87</v>
      </c>
      <c r="C47" s="10" t="s">
        <v>24</v>
      </c>
      <c r="D47" s="11">
        <v>2304</v>
      </c>
      <c r="E47" s="63"/>
      <c r="F47" s="12"/>
      <c r="G47" s="12"/>
      <c r="H47" s="13" t="s">
        <v>54</v>
      </c>
      <c r="I47" s="10" t="s">
        <v>99</v>
      </c>
    </row>
    <row r="48" spans="1:9" ht="15.75" hidden="1" customHeight="1" x14ac:dyDescent="0.25">
      <c r="A48" s="4" t="s">
        <v>22</v>
      </c>
      <c r="B48" s="10" t="s">
        <v>87</v>
      </c>
      <c r="C48" s="10" t="s">
        <v>24</v>
      </c>
      <c r="D48" s="11">
        <v>2496.3000000000002</v>
      </c>
      <c r="E48" s="63"/>
      <c r="F48" s="12"/>
      <c r="G48" s="12"/>
      <c r="H48" s="13" t="s">
        <v>85</v>
      </c>
      <c r="I48" s="10" t="s">
        <v>26</v>
      </c>
    </row>
    <row r="49" spans="1:9" ht="15.75" customHeight="1" x14ac:dyDescent="0.25">
      <c r="A49" s="4" t="s">
        <v>22</v>
      </c>
      <c r="B49" s="10" t="s">
        <v>101</v>
      </c>
      <c r="C49" s="10" t="s">
        <v>24</v>
      </c>
      <c r="D49" s="11">
        <v>2097.41</v>
      </c>
      <c r="E49" s="79">
        <f>+F49</f>
        <v>26102.09</v>
      </c>
      <c r="F49" s="14">
        <v>26102.09</v>
      </c>
      <c r="G49" s="8" t="s">
        <v>102</v>
      </c>
      <c r="H49" s="13" t="s">
        <v>29</v>
      </c>
      <c r="I49" s="13" t="s">
        <v>103</v>
      </c>
    </row>
    <row r="50" spans="1:9" ht="15.75" customHeight="1" x14ac:dyDescent="0.25">
      <c r="A50" s="4" t="s">
        <v>22</v>
      </c>
      <c r="B50" s="10" t="s">
        <v>101</v>
      </c>
      <c r="C50" s="10" t="s">
        <v>24</v>
      </c>
      <c r="D50" s="11">
        <v>2100.5</v>
      </c>
      <c r="E50" s="80">
        <f>F50</f>
        <v>36364.86</v>
      </c>
      <c r="F50" s="14">
        <v>36364.86</v>
      </c>
      <c r="G50" s="8" t="s">
        <v>104</v>
      </c>
      <c r="H50" s="13" t="s">
        <v>35</v>
      </c>
      <c r="I50" s="13" t="s">
        <v>36</v>
      </c>
    </row>
    <row r="51" spans="1:9" ht="15.75" hidden="1" customHeight="1" x14ac:dyDescent="0.25">
      <c r="A51" s="4" t="s">
        <v>22</v>
      </c>
      <c r="B51" s="10" t="s">
        <v>101</v>
      </c>
      <c r="C51" s="10" t="s">
        <v>24</v>
      </c>
      <c r="D51" s="11">
        <v>2124</v>
      </c>
      <c r="E51" s="63"/>
      <c r="F51" s="12"/>
      <c r="G51" s="12"/>
      <c r="H51" s="13" t="s">
        <v>25</v>
      </c>
      <c r="I51" s="10" t="s">
        <v>26</v>
      </c>
    </row>
    <row r="52" spans="1:9" ht="15.75" hidden="1" customHeight="1" x14ac:dyDescent="0.25">
      <c r="A52" s="4" t="s">
        <v>22</v>
      </c>
      <c r="B52" s="10" t="s">
        <v>101</v>
      </c>
      <c r="C52" s="10" t="s">
        <v>24</v>
      </c>
      <c r="D52" s="11">
        <v>2194</v>
      </c>
      <c r="E52" s="63"/>
      <c r="F52" s="12"/>
      <c r="G52" s="12"/>
      <c r="H52" s="13" t="s">
        <v>32</v>
      </c>
      <c r="I52" s="10" t="s">
        <v>33</v>
      </c>
    </row>
    <row r="53" spans="1:9" ht="15.75" hidden="1" customHeight="1" x14ac:dyDescent="0.25">
      <c r="A53" s="4" t="s">
        <v>22</v>
      </c>
      <c r="B53" s="10" t="s">
        <v>101</v>
      </c>
      <c r="C53" s="10" t="s">
        <v>24</v>
      </c>
      <c r="D53" s="11">
        <v>2225.9</v>
      </c>
      <c r="E53" s="63"/>
      <c r="F53" s="12"/>
      <c r="G53" s="12"/>
      <c r="H53" s="13" t="s">
        <v>38</v>
      </c>
      <c r="I53" s="10" t="s">
        <v>33</v>
      </c>
    </row>
    <row r="54" spans="1:9" ht="15.75" hidden="1" customHeight="1" x14ac:dyDescent="0.25">
      <c r="A54" s="4" t="s">
        <v>22</v>
      </c>
      <c r="B54" s="10" t="s">
        <v>101</v>
      </c>
      <c r="C54" s="10" t="s">
        <v>24</v>
      </c>
      <c r="D54" s="11">
        <v>2326.89</v>
      </c>
      <c r="E54" s="63"/>
      <c r="F54" s="12"/>
      <c r="G54" s="12"/>
      <c r="H54" s="13" t="s">
        <v>40</v>
      </c>
      <c r="I54" s="10" t="s">
        <v>26</v>
      </c>
    </row>
    <row r="55" spans="1:9" ht="15.75" hidden="1" customHeight="1" x14ac:dyDescent="0.25">
      <c r="A55" s="4" t="s">
        <v>22</v>
      </c>
      <c r="B55" s="10" t="s">
        <v>101</v>
      </c>
      <c r="C55" s="10" t="s">
        <v>24</v>
      </c>
      <c r="D55" s="11">
        <v>2400</v>
      </c>
      <c r="E55" s="63"/>
      <c r="F55" s="12"/>
      <c r="G55" s="12"/>
      <c r="H55" s="13" t="s">
        <v>45</v>
      </c>
      <c r="I55" s="10" t="s">
        <v>26</v>
      </c>
    </row>
    <row r="56" spans="1:9" ht="15.75" hidden="1" customHeight="1" x14ac:dyDescent="0.25">
      <c r="A56" s="4" t="s">
        <v>22</v>
      </c>
      <c r="B56" s="10" t="s">
        <v>101</v>
      </c>
      <c r="C56" s="10" t="s">
        <v>24</v>
      </c>
      <c r="D56" s="11">
        <v>3261.67</v>
      </c>
      <c r="E56" s="63"/>
      <c r="F56" s="12"/>
      <c r="G56" s="12"/>
      <c r="H56" s="13" t="s">
        <v>85</v>
      </c>
      <c r="I56" s="10" t="s">
        <v>26</v>
      </c>
    </row>
    <row r="57" spans="1:9" ht="15.75" customHeight="1" x14ac:dyDescent="0.25">
      <c r="A57" s="4" t="s">
        <v>22</v>
      </c>
      <c r="B57" s="10" t="s">
        <v>110</v>
      </c>
      <c r="C57" s="10" t="s">
        <v>52</v>
      </c>
      <c r="D57" s="11">
        <v>888.1</v>
      </c>
      <c r="E57" s="79">
        <f>+F57</f>
        <v>17895.939999999999</v>
      </c>
      <c r="F57" s="14">
        <v>17895.939999999999</v>
      </c>
      <c r="G57" s="8" t="s">
        <v>111</v>
      </c>
      <c r="H57" s="13" t="s">
        <v>40</v>
      </c>
      <c r="I57" s="13" t="s">
        <v>26</v>
      </c>
    </row>
    <row r="58" spans="1:9" ht="15.75" hidden="1" customHeight="1" x14ac:dyDescent="0.25">
      <c r="A58" s="4" t="s">
        <v>22</v>
      </c>
      <c r="B58" s="10" t="s">
        <v>110</v>
      </c>
      <c r="C58" s="10" t="s">
        <v>24</v>
      </c>
      <c r="D58" s="11">
        <v>920</v>
      </c>
      <c r="E58" s="63"/>
      <c r="F58" s="12"/>
      <c r="G58" s="12"/>
      <c r="H58" s="13" t="s">
        <v>45</v>
      </c>
      <c r="I58" s="10" t="s">
        <v>26</v>
      </c>
    </row>
    <row r="59" spans="1:9" ht="15.75" hidden="1" customHeight="1" x14ac:dyDescent="0.25">
      <c r="A59" s="4" t="s">
        <v>22</v>
      </c>
      <c r="B59" s="10" t="s">
        <v>110</v>
      </c>
      <c r="C59" s="10" t="s">
        <v>28</v>
      </c>
      <c r="D59" s="11">
        <v>920</v>
      </c>
      <c r="E59" s="63"/>
      <c r="F59" s="12"/>
      <c r="G59" s="12"/>
      <c r="H59" s="13" t="s">
        <v>45</v>
      </c>
      <c r="I59" s="10" t="s">
        <v>114</v>
      </c>
    </row>
    <row r="60" spans="1:9" ht="15.75" hidden="1" customHeight="1" x14ac:dyDescent="0.25">
      <c r="A60" s="4" t="s">
        <v>22</v>
      </c>
      <c r="B60" s="10" t="s">
        <v>110</v>
      </c>
      <c r="C60" s="10" t="s">
        <v>24</v>
      </c>
      <c r="D60" s="11">
        <v>965</v>
      </c>
      <c r="E60" s="63"/>
      <c r="F60" s="12"/>
      <c r="G60" s="12"/>
      <c r="H60" s="13" t="s">
        <v>116</v>
      </c>
      <c r="I60" s="10" t="s">
        <v>117</v>
      </c>
    </row>
    <row r="61" spans="1:9" ht="15.75" hidden="1" customHeight="1" x14ac:dyDescent="0.25">
      <c r="A61" s="4" t="s">
        <v>22</v>
      </c>
      <c r="B61" s="10" t="s">
        <v>110</v>
      </c>
      <c r="C61" s="10" t="s">
        <v>24</v>
      </c>
      <c r="D61" s="11">
        <v>980.72</v>
      </c>
      <c r="E61" s="63"/>
      <c r="F61" s="12"/>
      <c r="G61" s="12"/>
      <c r="H61" s="13" t="s">
        <v>48</v>
      </c>
      <c r="I61" s="10" t="s">
        <v>43</v>
      </c>
    </row>
    <row r="62" spans="1:9" ht="15.75" hidden="1" customHeight="1" x14ac:dyDescent="0.25">
      <c r="A62" s="4" t="s">
        <v>22</v>
      </c>
      <c r="B62" s="10" t="s">
        <v>110</v>
      </c>
      <c r="C62" s="10" t="s">
        <v>28</v>
      </c>
      <c r="D62" s="11">
        <v>1013.62</v>
      </c>
      <c r="E62" s="63"/>
      <c r="F62" s="12"/>
      <c r="G62" s="12"/>
      <c r="H62" s="13" t="s">
        <v>29</v>
      </c>
      <c r="I62" s="10" t="s">
        <v>120</v>
      </c>
    </row>
    <row r="63" spans="1:9" ht="15.75" hidden="1" customHeight="1" x14ac:dyDescent="0.25">
      <c r="A63" s="4" t="s">
        <v>22</v>
      </c>
      <c r="B63" s="10" t="s">
        <v>110</v>
      </c>
      <c r="C63" s="10" t="s">
        <v>24</v>
      </c>
      <c r="D63" s="11">
        <v>1040.1099999999999</v>
      </c>
      <c r="E63" s="63"/>
      <c r="F63" s="12"/>
      <c r="G63" s="12"/>
      <c r="H63" s="13" t="s">
        <v>40</v>
      </c>
      <c r="I63" s="10" t="s">
        <v>41</v>
      </c>
    </row>
    <row r="64" spans="1:9" ht="15.75" hidden="1" customHeight="1" x14ac:dyDescent="0.25">
      <c r="A64" s="4" t="s">
        <v>22</v>
      </c>
      <c r="B64" s="10" t="s">
        <v>110</v>
      </c>
      <c r="C64" s="10" t="s">
        <v>24</v>
      </c>
      <c r="D64" s="11">
        <v>1095</v>
      </c>
      <c r="E64" s="63"/>
      <c r="F64" s="12"/>
      <c r="G64" s="12"/>
      <c r="H64" s="13" t="s">
        <v>25</v>
      </c>
      <c r="I64" s="10" t="s">
        <v>26</v>
      </c>
    </row>
    <row r="65" spans="1:9" ht="15.75" hidden="1" customHeight="1" x14ac:dyDescent="0.25">
      <c r="A65" s="4" t="s">
        <v>22</v>
      </c>
      <c r="B65" s="10" t="s">
        <v>110</v>
      </c>
      <c r="C65" s="10" t="s">
        <v>28</v>
      </c>
      <c r="D65" s="11">
        <v>1101.97</v>
      </c>
      <c r="E65" s="63"/>
      <c r="F65" s="12"/>
      <c r="G65" s="12"/>
      <c r="H65" s="13" t="s">
        <v>40</v>
      </c>
      <c r="I65" s="10" t="s">
        <v>43</v>
      </c>
    </row>
    <row r="66" spans="1:9" ht="15.75" hidden="1" customHeight="1" x14ac:dyDescent="0.25">
      <c r="A66" s="4" t="s">
        <v>22</v>
      </c>
      <c r="B66" s="10" t="s">
        <v>110</v>
      </c>
      <c r="C66" s="10" t="s">
        <v>24</v>
      </c>
      <c r="D66" s="11">
        <v>1115.0999999999999</v>
      </c>
      <c r="E66" s="63"/>
      <c r="F66" s="12"/>
      <c r="G66" s="12"/>
      <c r="H66" s="13" t="s">
        <v>38</v>
      </c>
      <c r="I66" s="10" t="s">
        <v>33</v>
      </c>
    </row>
    <row r="67" spans="1:9" ht="15.75" hidden="1" customHeight="1" x14ac:dyDescent="0.25">
      <c r="A67" s="4" t="s">
        <v>22</v>
      </c>
      <c r="B67" s="10" t="s">
        <v>110</v>
      </c>
      <c r="C67" s="10" t="s">
        <v>24</v>
      </c>
      <c r="D67" s="11">
        <v>1182.3</v>
      </c>
      <c r="E67" s="63"/>
      <c r="F67" s="12"/>
      <c r="G67" s="12"/>
      <c r="H67" s="13" t="s">
        <v>85</v>
      </c>
      <c r="I67" s="10" t="s">
        <v>41</v>
      </c>
    </row>
    <row r="68" spans="1:9" ht="15.75" hidden="1" customHeight="1" x14ac:dyDescent="0.25">
      <c r="A68" s="4" t="s">
        <v>22</v>
      </c>
      <c r="B68" s="10" t="s">
        <v>110</v>
      </c>
      <c r="C68" s="10" t="s">
        <v>24</v>
      </c>
      <c r="D68" s="11">
        <v>1219</v>
      </c>
      <c r="E68" s="63"/>
      <c r="F68" s="12"/>
      <c r="G68" s="12"/>
      <c r="H68" s="13" t="s">
        <v>35</v>
      </c>
      <c r="I68" s="10" t="s">
        <v>36</v>
      </c>
    </row>
    <row r="69" spans="1:9" ht="15.75" hidden="1" customHeight="1" x14ac:dyDescent="0.25">
      <c r="A69" s="4" t="s">
        <v>22</v>
      </c>
      <c r="B69" s="10" t="s">
        <v>110</v>
      </c>
      <c r="C69" s="10" t="s">
        <v>24</v>
      </c>
      <c r="D69" s="11">
        <v>1233.69</v>
      </c>
      <c r="E69" s="63"/>
      <c r="F69" s="12"/>
      <c r="G69" s="12"/>
      <c r="H69" s="13" t="s">
        <v>29</v>
      </c>
      <c r="I69" s="10" t="s">
        <v>127</v>
      </c>
    </row>
    <row r="70" spans="1:9" ht="15.75" hidden="1" customHeight="1" x14ac:dyDescent="0.25">
      <c r="A70" s="4" t="s">
        <v>22</v>
      </c>
      <c r="B70" s="10" t="s">
        <v>110</v>
      </c>
      <c r="C70" s="10" t="s">
        <v>24</v>
      </c>
      <c r="D70" s="11">
        <v>1325</v>
      </c>
      <c r="E70" s="63"/>
      <c r="F70" s="12"/>
      <c r="G70" s="12"/>
      <c r="H70" s="13" t="s">
        <v>54</v>
      </c>
      <c r="I70" s="10" t="s">
        <v>129</v>
      </c>
    </row>
    <row r="71" spans="1:9" ht="15.75" customHeight="1" x14ac:dyDescent="0.25">
      <c r="A71" s="4" t="s">
        <v>22</v>
      </c>
      <c r="B71" s="10" t="s">
        <v>131</v>
      </c>
      <c r="C71" s="10" t="s">
        <v>24</v>
      </c>
      <c r="D71" s="11">
        <v>877.35</v>
      </c>
      <c r="E71" s="79">
        <f>+F71</f>
        <v>13794.48</v>
      </c>
      <c r="F71" s="14">
        <v>13794.48</v>
      </c>
      <c r="G71" s="8" t="s">
        <v>132</v>
      </c>
      <c r="H71" s="13" t="s">
        <v>32</v>
      </c>
      <c r="I71" s="13" t="s">
        <v>33</v>
      </c>
    </row>
    <row r="72" spans="1:9" ht="15.75" hidden="1" customHeight="1" x14ac:dyDescent="0.25">
      <c r="A72" s="4" t="s">
        <v>22</v>
      </c>
      <c r="B72" s="10" t="s">
        <v>131</v>
      </c>
      <c r="C72" s="10" t="s">
        <v>28</v>
      </c>
      <c r="D72" s="11">
        <v>987.46</v>
      </c>
      <c r="E72" s="63"/>
      <c r="F72" s="12"/>
      <c r="G72" s="12"/>
      <c r="H72" s="13" t="s">
        <v>29</v>
      </c>
      <c r="I72" s="10" t="s">
        <v>120</v>
      </c>
    </row>
    <row r="73" spans="1:9" ht="15.75" hidden="1" customHeight="1" x14ac:dyDescent="0.25">
      <c r="A73" s="4" t="s">
        <v>22</v>
      </c>
      <c r="B73" s="10" t="s">
        <v>131</v>
      </c>
      <c r="C73" s="10" t="s">
        <v>24</v>
      </c>
      <c r="D73" s="11">
        <v>1022.77</v>
      </c>
      <c r="E73" s="63"/>
      <c r="F73" s="12"/>
      <c r="G73" s="12"/>
      <c r="H73" s="13" t="s">
        <v>40</v>
      </c>
      <c r="I73" s="10" t="s">
        <v>26</v>
      </c>
    </row>
    <row r="74" spans="1:9" ht="15.75" hidden="1" customHeight="1" x14ac:dyDescent="0.25">
      <c r="A74" s="4" t="s">
        <v>22</v>
      </c>
      <c r="B74" s="10" t="s">
        <v>131</v>
      </c>
      <c r="C74" s="10" t="s">
        <v>24</v>
      </c>
      <c r="D74" s="11">
        <v>1027.03</v>
      </c>
      <c r="E74" s="63"/>
      <c r="F74" s="12"/>
      <c r="G74" s="12"/>
      <c r="H74" s="13" t="s">
        <v>45</v>
      </c>
      <c r="I74" s="10" t="s">
        <v>26</v>
      </c>
    </row>
    <row r="75" spans="1:9" ht="15.75" hidden="1" customHeight="1" x14ac:dyDescent="0.25">
      <c r="A75" s="4" t="s">
        <v>22</v>
      </c>
      <c r="B75" s="10" t="s">
        <v>131</v>
      </c>
      <c r="C75" s="10" t="s">
        <v>28</v>
      </c>
      <c r="D75" s="11">
        <v>1027.03</v>
      </c>
      <c r="E75" s="63"/>
      <c r="F75" s="12"/>
      <c r="G75" s="12"/>
      <c r="H75" s="13" t="s">
        <v>45</v>
      </c>
      <c r="I75" s="10" t="s">
        <v>114</v>
      </c>
    </row>
    <row r="76" spans="1:9" ht="15.75" hidden="1" customHeight="1" x14ac:dyDescent="0.25">
      <c r="A76" s="4" t="s">
        <v>22</v>
      </c>
      <c r="B76" s="10" t="s">
        <v>131</v>
      </c>
      <c r="C76" s="10" t="s">
        <v>24</v>
      </c>
      <c r="D76" s="11">
        <v>1149.45</v>
      </c>
      <c r="E76" s="63"/>
      <c r="F76" s="12"/>
      <c r="G76" s="12"/>
      <c r="H76" s="13" t="s">
        <v>48</v>
      </c>
      <c r="I76" s="10" t="s">
        <v>43</v>
      </c>
    </row>
    <row r="77" spans="1:9" ht="15.75" hidden="1" customHeight="1" x14ac:dyDescent="0.25">
      <c r="A77" s="4" t="s">
        <v>22</v>
      </c>
      <c r="B77" s="10" t="s">
        <v>131</v>
      </c>
      <c r="C77" s="10" t="s">
        <v>24</v>
      </c>
      <c r="D77" s="11">
        <v>1224</v>
      </c>
      <c r="E77" s="63"/>
      <c r="F77" s="12"/>
      <c r="G77" s="12"/>
      <c r="H77" s="13" t="s">
        <v>25</v>
      </c>
      <c r="I77" s="10" t="s">
        <v>26</v>
      </c>
    </row>
    <row r="78" spans="1:9" ht="15.75" hidden="1" customHeight="1" x14ac:dyDescent="0.25">
      <c r="A78" s="4" t="s">
        <v>22</v>
      </c>
      <c r="B78" s="10" t="s">
        <v>131</v>
      </c>
      <c r="C78" s="10" t="s">
        <v>24</v>
      </c>
      <c r="D78" s="11">
        <v>1269</v>
      </c>
      <c r="E78" s="63"/>
      <c r="F78" s="12"/>
      <c r="G78" s="12"/>
      <c r="H78" s="13" t="s">
        <v>35</v>
      </c>
      <c r="I78" s="10" t="s">
        <v>36</v>
      </c>
    </row>
    <row r="79" spans="1:9" ht="15.75" hidden="1" customHeight="1" x14ac:dyDescent="0.25">
      <c r="A79" s="4" t="s">
        <v>22</v>
      </c>
      <c r="B79" s="10" t="s">
        <v>131</v>
      </c>
      <c r="C79" s="10" t="s">
        <v>24</v>
      </c>
      <c r="D79" s="11">
        <v>1295.1099999999999</v>
      </c>
      <c r="E79" s="63"/>
      <c r="F79" s="12"/>
      <c r="G79" s="12"/>
      <c r="H79" s="13" t="s">
        <v>29</v>
      </c>
      <c r="I79" s="10" t="s">
        <v>138</v>
      </c>
    </row>
    <row r="80" spans="1:9" ht="15.75" hidden="1" customHeight="1" x14ac:dyDescent="0.25">
      <c r="A80" s="4" t="s">
        <v>22</v>
      </c>
      <c r="B80" s="10" t="s">
        <v>139</v>
      </c>
      <c r="C80" s="10" t="s">
        <v>52</v>
      </c>
      <c r="D80" s="11">
        <v>929.11</v>
      </c>
      <c r="E80" s="63"/>
      <c r="F80" s="12" t="s">
        <v>84</v>
      </c>
      <c r="G80" s="12"/>
      <c r="H80" s="13" t="s">
        <v>29</v>
      </c>
      <c r="I80" s="10" t="s">
        <v>140</v>
      </c>
    </row>
    <row r="81" spans="1:9" ht="15.75" customHeight="1" x14ac:dyDescent="0.25">
      <c r="A81" s="4" t="s">
        <v>22</v>
      </c>
      <c r="B81" s="10" t="s">
        <v>139</v>
      </c>
      <c r="C81" s="10" t="s">
        <v>24</v>
      </c>
      <c r="D81" s="11">
        <v>1015</v>
      </c>
      <c r="E81" s="79">
        <f>+F81</f>
        <v>15199.99</v>
      </c>
      <c r="F81" s="14">
        <v>15199.99</v>
      </c>
      <c r="G81" s="8" t="s">
        <v>142</v>
      </c>
      <c r="H81" s="13" t="s">
        <v>32</v>
      </c>
      <c r="I81" s="13" t="s">
        <v>33</v>
      </c>
    </row>
    <row r="82" spans="1:9" ht="15.75" hidden="1" customHeight="1" x14ac:dyDescent="0.25">
      <c r="A82" s="4" t="s">
        <v>22</v>
      </c>
      <c r="B82" s="10" t="s">
        <v>139</v>
      </c>
      <c r="C82" s="10" t="s">
        <v>24</v>
      </c>
      <c r="D82" s="11">
        <v>1086.81</v>
      </c>
      <c r="E82" s="63"/>
      <c r="F82" s="12"/>
      <c r="G82" s="12"/>
      <c r="H82" s="13" t="s">
        <v>40</v>
      </c>
      <c r="I82" s="10" t="s">
        <v>43</v>
      </c>
    </row>
    <row r="83" spans="1:9" ht="15.75" hidden="1" customHeight="1" x14ac:dyDescent="0.25">
      <c r="A83" s="4" t="s">
        <v>22</v>
      </c>
      <c r="B83" s="10" t="s">
        <v>139</v>
      </c>
      <c r="C83" s="10" t="s">
        <v>24</v>
      </c>
      <c r="D83" s="11">
        <v>1118</v>
      </c>
      <c r="E83" s="63"/>
      <c r="F83" s="12"/>
      <c r="G83" s="12"/>
      <c r="H83" s="13" t="s">
        <v>25</v>
      </c>
      <c r="I83" s="10" t="s">
        <v>26</v>
      </c>
    </row>
    <row r="84" spans="1:9" ht="15.75" hidden="1" customHeight="1" x14ac:dyDescent="0.25">
      <c r="A84" s="4" t="s">
        <v>22</v>
      </c>
      <c r="B84" s="10" t="s">
        <v>139</v>
      </c>
      <c r="C84" s="10" t="s">
        <v>24</v>
      </c>
      <c r="D84" s="11">
        <v>1169.04</v>
      </c>
      <c r="E84" s="63"/>
      <c r="F84" s="12"/>
      <c r="G84" s="12"/>
      <c r="H84" s="13" t="s">
        <v>48</v>
      </c>
      <c r="I84" s="10" t="s">
        <v>43</v>
      </c>
    </row>
    <row r="85" spans="1:9" ht="15.75" hidden="1" customHeight="1" x14ac:dyDescent="0.25">
      <c r="A85" s="4" t="s">
        <v>22</v>
      </c>
      <c r="B85" s="10" t="s">
        <v>139</v>
      </c>
      <c r="C85" s="10" t="s">
        <v>24</v>
      </c>
      <c r="D85" s="11">
        <v>1178</v>
      </c>
      <c r="E85" s="63"/>
      <c r="F85" s="12"/>
      <c r="G85" s="12"/>
      <c r="H85" s="13" t="s">
        <v>45</v>
      </c>
      <c r="I85" s="10" t="s">
        <v>26</v>
      </c>
    </row>
    <row r="86" spans="1:9" ht="15.75" hidden="1" customHeight="1" x14ac:dyDescent="0.25">
      <c r="A86" s="4" t="s">
        <v>22</v>
      </c>
      <c r="B86" s="10" t="s">
        <v>139</v>
      </c>
      <c r="C86" s="10" t="s">
        <v>28</v>
      </c>
      <c r="D86" s="11">
        <v>1178</v>
      </c>
      <c r="E86" s="63"/>
      <c r="F86" s="12"/>
      <c r="G86" s="12"/>
      <c r="H86" s="13" t="s">
        <v>45</v>
      </c>
      <c r="I86" s="10" t="s">
        <v>114</v>
      </c>
    </row>
    <row r="87" spans="1:9" ht="15.75" hidden="1" customHeight="1" x14ac:dyDescent="0.25">
      <c r="A87" s="4" t="s">
        <v>22</v>
      </c>
      <c r="B87" s="10" t="s">
        <v>139</v>
      </c>
      <c r="C87" s="10" t="s">
        <v>24</v>
      </c>
      <c r="D87" s="11">
        <v>1183</v>
      </c>
      <c r="E87" s="63"/>
      <c r="F87" s="12"/>
      <c r="G87" s="12"/>
      <c r="H87" s="13" t="s">
        <v>35</v>
      </c>
      <c r="I87" s="10" t="s">
        <v>36</v>
      </c>
    </row>
    <row r="88" spans="1:9" ht="15.75" hidden="1" customHeight="1" x14ac:dyDescent="0.25">
      <c r="A88" s="4" t="s">
        <v>22</v>
      </c>
      <c r="B88" s="10" t="s">
        <v>139</v>
      </c>
      <c r="C88" s="10" t="s">
        <v>24</v>
      </c>
      <c r="D88" s="11">
        <v>1185.9000000000001</v>
      </c>
      <c r="E88" s="63"/>
      <c r="F88" s="12"/>
      <c r="G88" s="12"/>
      <c r="H88" s="13" t="s">
        <v>38</v>
      </c>
      <c r="I88" s="10" t="s">
        <v>33</v>
      </c>
    </row>
    <row r="89" spans="1:9" ht="15.75" hidden="1" customHeight="1" x14ac:dyDescent="0.25">
      <c r="A89" s="4" t="s">
        <v>22</v>
      </c>
      <c r="B89" s="10" t="s">
        <v>139</v>
      </c>
      <c r="C89" s="10" t="s">
        <v>28</v>
      </c>
      <c r="D89" s="11">
        <v>1259.97</v>
      </c>
      <c r="E89" s="63"/>
      <c r="F89" s="12"/>
      <c r="G89" s="12"/>
      <c r="H89" s="13" t="s">
        <v>40</v>
      </c>
      <c r="I89" s="10" t="s">
        <v>41</v>
      </c>
    </row>
    <row r="90" spans="1:9" ht="15.75" hidden="1" customHeight="1" x14ac:dyDescent="0.25">
      <c r="A90" s="4" t="s">
        <v>22</v>
      </c>
      <c r="B90" s="10" t="s">
        <v>139</v>
      </c>
      <c r="C90" s="10" t="s">
        <v>28</v>
      </c>
      <c r="D90" s="11">
        <v>1367.44</v>
      </c>
      <c r="E90" s="63"/>
      <c r="F90" s="12"/>
      <c r="G90" s="12"/>
      <c r="H90" s="13" t="s">
        <v>29</v>
      </c>
      <c r="I90" s="10" t="s">
        <v>149</v>
      </c>
    </row>
    <row r="91" spans="1:9" ht="15.75" hidden="1" customHeight="1" x14ac:dyDescent="0.25">
      <c r="A91" s="4" t="s">
        <v>22</v>
      </c>
      <c r="B91" s="10" t="s">
        <v>139</v>
      </c>
      <c r="C91" s="10" t="s">
        <v>52</v>
      </c>
      <c r="D91" s="11">
        <v>1422.6</v>
      </c>
      <c r="E91" s="63"/>
      <c r="F91" s="12"/>
      <c r="G91" s="12"/>
      <c r="H91" s="13" t="s">
        <v>40</v>
      </c>
      <c r="I91" s="10" t="s">
        <v>26</v>
      </c>
    </row>
    <row r="92" spans="1:9" ht="15.75" hidden="1" customHeight="1" x14ac:dyDescent="0.25">
      <c r="A92" s="4" t="s">
        <v>22</v>
      </c>
      <c r="B92" s="10" t="s">
        <v>139</v>
      </c>
      <c r="C92" s="10" t="s">
        <v>24</v>
      </c>
      <c r="D92" s="11">
        <v>1452.33</v>
      </c>
      <c r="E92" s="63"/>
      <c r="F92" s="12"/>
      <c r="G92" s="12"/>
      <c r="H92" s="13" t="s">
        <v>29</v>
      </c>
      <c r="I92" s="10" t="s">
        <v>151</v>
      </c>
    </row>
    <row r="93" spans="1:9" ht="15.75" hidden="1" customHeight="1" x14ac:dyDescent="0.25">
      <c r="A93" s="4" t="s">
        <v>22</v>
      </c>
      <c r="B93" s="10" t="s">
        <v>139</v>
      </c>
      <c r="C93" s="10" t="s">
        <v>24</v>
      </c>
      <c r="D93" s="11">
        <v>1611</v>
      </c>
      <c r="E93" s="63"/>
      <c r="F93" s="12"/>
      <c r="G93" s="12"/>
      <c r="H93" s="13" t="s">
        <v>54</v>
      </c>
      <c r="I93" s="10" t="s">
        <v>152</v>
      </c>
    </row>
    <row r="94" spans="1:9" ht="15.75" customHeight="1" x14ac:dyDescent="0.25">
      <c r="A94" s="4" t="s">
        <v>22</v>
      </c>
      <c r="B94" s="10" t="s">
        <v>154</v>
      </c>
      <c r="C94" s="10" t="s">
        <v>28</v>
      </c>
      <c r="D94" s="11">
        <v>6049.87</v>
      </c>
      <c r="E94" s="79">
        <f>+F94/100</f>
        <v>31143.5</v>
      </c>
      <c r="F94" s="14">
        <v>3114350</v>
      </c>
      <c r="G94" s="8" t="s">
        <v>155</v>
      </c>
      <c r="H94" s="13" t="s">
        <v>156</v>
      </c>
      <c r="I94" s="13" t="s">
        <v>157</v>
      </c>
    </row>
    <row r="95" spans="1:9" ht="15.75" hidden="1" customHeight="1" x14ac:dyDescent="0.25">
      <c r="A95" s="4" t="s">
        <v>22</v>
      </c>
      <c r="B95" s="10" t="s">
        <v>154</v>
      </c>
      <c r="C95" s="10" t="s">
        <v>24</v>
      </c>
      <c r="D95" s="11">
        <v>6479.85</v>
      </c>
      <c r="E95" s="63"/>
      <c r="F95" s="12"/>
      <c r="G95" s="12"/>
      <c r="H95" s="13" t="s">
        <v>156</v>
      </c>
      <c r="I95" s="10" t="s">
        <v>159</v>
      </c>
    </row>
    <row r="96" spans="1:9" ht="15.75" hidden="1" customHeight="1" x14ac:dyDescent="0.25">
      <c r="A96" s="4" t="s">
        <v>22</v>
      </c>
      <c r="B96" s="10" t="s">
        <v>154</v>
      </c>
      <c r="C96" s="10" t="s">
        <v>24</v>
      </c>
      <c r="D96" s="11">
        <v>6730</v>
      </c>
      <c r="E96" s="63"/>
      <c r="F96" s="12"/>
      <c r="G96" s="12"/>
      <c r="H96" s="13" t="s">
        <v>29</v>
      </c>
      <c r="I96" s="10" t="s">
        <v>161</v>
      </c>
    </row>
    <row r="97" spans="1:9" ht="15.75" hidden="1" customHeight="1" x14ac:dyDescent="0.25">
      <c r="A97" s="4" t="s">
        <v>22</v>
      </c>
      <c r="B97" s="10" t="s">
        <v>154</v>
      </c>
      <c r="C97" s="10" t="s">
        <v>24</v>
      </c>
      <c r="D97" s="11">
        <v>6732</v>
      </c>
      <c r="E97" s="63"/>
      <c r="F97" s="12"/>
      <c r="G97" s="12"/>
      <c r="H97" s="13" t="s">
        <v>163</v>
      </c>
      <c r="I97" s="10" t="s">
        <v>164</v>
      </c>
    </row>
    <row r="98" spans="1:9" ht="15.75" hidden="1" customHeight="1" x14ac:dyDescent="0.25">
      <c r="A98" s="4" t="s">
        <v>22</v>
      </c>
      <c r="B98" s="10" t="s">
        <v>154</v>
      </c>
      <c r="C98" s="10" t="s">
        <v>24</v>
      </c>
      <c r="D98" s="11">
        <v>6790</v>
      </c>
      <c r="E98" s="63"/>
      <c r="F98" s="12"/>
      <c r="G98" s="12"/>
      <c r="H98" s="13" t="s">
        <v>54</v>
      </c>
      <c r="I98" s="10" t="s">
        <v>166</v>
      </c>
    </row>
    <row r="99" spans="1:9" ht="15.75" hidden="1" customHeight="1" x14ac:dyDescent="0.25">
      <c r="A99" s="4" t="s">
        <v>22</v>
      </c>
      <c r="B99" s="10" t="s">
        <v>154</v>
      </c>
      <c r="C99" s="10" t="s">
        <v>24</v>
      </c>
      <c r="D99" s="11">
        <v>6798</v>
      </c>
      <c r="E99" s="63"/>
      <c r="F99" s="12"/>
      <c r="G99" s="12"/>
      <c r="H99" s="13" t="s">
        <v>70</v>
      </c>
      <c r="I99" s="10" t="s">
        <v>168</v>
      </c>
    </row>
    <row r="100" spans="1:9" ht="15.75" hidden="1" customHeight="1" x14ac:dyDescent="0.25">
      <c r="A100" s="4" t="s">
        <v>22</v>
      </c>
      <c r="B100" s="10" t="s">
        <v>154</v>
      </c>
      <c r="C100" s="10" t="s">
        <v>28</v>
      </c>
      <c r="D100" s="11">
        <v>6866.16</v>
      </c>
      <c r="E100" s="63"/>
      <c r="F100" s="12"/>
      <c r="G100" s="12"/>
      <c r="H100" s="13" t="s">
        <v>163</v>
      </c>
      <c r="I100" s="10" t="s">
        <v>170</v>
      </c>
    </row>
    <row r="101" spans="1:9" ht="15.75" hidden="1" customHeight="1" x14ac:dyDescent="0.25">
      <c r="A101" s="4" t="s">
        <v>22</v>
      </c>
      <c r="B101" s="10" t="s">
        <v>154</v>
      </c>
      <c r="C101" s="10" t="s">
        <v>24</v>
      </c>
      <c r="D101" s="11">
        <v>6908</v>
      </c>
      <c r="E101" s="63"/>
      <c r="F101" s="12"/>
      <c r="G101" s="12"/>
      <c r="H101" s="13" t="s">
        <v>45</v>
      </c>
      <c r="I101" s="10" t="s">
        <v>159</v>
      </c>
    </row>
    <row r="102" spans="1:9" ht="15.75" hidden="1" customHeight="1" x14ac:dyDescent="0.25">
      <c r="A102" s="4" t="s">
        <v>22</v>
      </c>
      <c r="B102" s="10" t="s">
        <v>154</v>
      </c>
      <c r="C102" s="10" t="s">
        <v>28</v>
      </c>
      <c r="D102" s="11">
        <v>6908</v>
      </c>
      <c r="E102" s="63"/>
      <c r="F102" s="12"/>
      <c r="G102" s="12"/>
      <c r="H102" s="13" t="s">
        <v>45</v>
      </c>
      <c r="I102" s="10" t="s">
        <v>173</v>
      </c>
    </row>
    <row r="103" spans="1:9" ht="15.75" hidden="1" customHeight="1" x14ac:dyDescent="0.25">
      <c r="A103" s="4" t="s">
        <v>22</v>
      </c>
      <c r="B103" s="10" t="s">
        <v>154</v>
      </c>
      <c r="C103" s="10" t="s">
        <v>28</v>
      </c>
      <c r="D103" s="11">
        <v>6931.43</v>
      </c>
      <c r="E103" s="63"/>
      <c r="F103" s="12"/>
      <c r="G103" s="12"/>
      <c r="H103" s="13" t="s">
        <v>40</v>
      </c>
      <c r="I103" s="10" t="s">
        <v>159</v>
      </c>
    </row>
    <row r="104" spans="1:9" ht="15.75" hidden="1" customHeight="1" x14ac:dyDescent="0.25">
      <c r="A104" s="4" t="s">
        <v>22</v>
      </c>
      <c r="B104" s="10" t="s">
        <v>154</v>
      </c>
      <c r="C104" s="10" t="s">
        <v>24</v>
      </c>
      <c r="D104" s="11">
        <v>6936</v>
      </c>
      <c r="E104" s="63"/>
      <c r="F104" s="12"/>
      <c r="G104" s="12"/>
      <c r="H104" s="13" t="s">
        <v>40</v>
      </c>
      <c r="I104" s="10" t="s">
        <v>176</v>
      </c>
    </row>
    <row r="105" spans="1:9" ht="15.75" hidden="1" customHeight="1" x14ac:dyDescent="0.25">
      <c r="A105" s="4" t="s">
        <v>22</v>
      </c>
      <c r="B105" s="10" t="s">
        <v>154</v>
      </c>
      <c r="C105" s="10" t="s">
        <v>24</v>
      </c>
      <c r="D105" s="11">
        <v>7015</v>
      </c>
      <c r="E105" s="63"/>
      <c r="F105" s="12"/>
      <c r="G105" s="12"/>
      <c r="H105" s="13" t="s">
        <v>48</v>
      </c>
      <c r="I105" s="10" t="s">
        <v>159</v>
      </c>
    </row>
    <row r="106" spans="1:9" ht="15.75" hidden="1" customHeight="1" x14ac:dyDescent="0.25">
      <c r="A106" s="4" t="s">
        <v>22</v>
      </c>
      <c r="B106" s="10" t="s">
        <v>154</v>
      </c>
      <c r="C106" s="10" t="s">
        <v>24</v>
      </c>
      <c r="D106" s="11">
        <v>7169</v>
      </c>
      <c r="E106" s="63"/>
      <c r="F106" s="12"/>
      <c r="G106" s="12"/>
      <c r="H106" s="13" t="s">
        <v>25</v>
      </c>
      <c r="I106" s="10" t="s">
        <v>179</v>
      </c>
    </row>
    <row r="107" spans="1:9" ht="15.75" hidden="1" customHeight="1" x14ac:dyDescent="0.25">
      <c r="A107" s="4" t="s">
        <v>22</v>
      </c>
      <c r="B107" s="10" t="s">
        <v>154</v>
      </c>
      <c r="C107" s="10" t="s">
        <v>28</v>
      </c>
      <c r="D107" s="11">
        <v>7169</v>
      </c>
      <c r="E107" s="63"/>
      <c r="F107" s="12"/>
      <c r="G107" s="12"/>
      <c r="H107" s="13" t="s">
        <v>25</v>
      </c>
      <c r="I107" s="10" t="s">
        <v>180</v>
      </c>
    </row>
    <row r="108" spans="1:9" ht="15.75" hidden="1" customHeight="1" x14ac:dyDescent="0.25">
      <c r="A108" s="4" t="s">
        <v>22</v>
      </c>
      <c r="B108" s="10" t="s">
        <v>154</v>
      </c>
      <c r="C108" s="10" t="s">
        <v>24</v>
      </c>
      <c r="D108" s="11">
        <v>7625</v>
      </c>
      <c r="E108" s="63"/>
      <c r="F108" s="12"/>
      <c r="G108" s="12"/>
      <c r="H108" s="13" t="s">
        <v>32</v>
      </c>
      <c r="I108" s="10" t="s">
        <v>159</v>
      </c>
    </row>
    <row r="109" spans="1:9" ht="15.75" hidden="1" customHeight="1" x14ac:dyDescent="0.25">
      <c r="A109" s="4" t="s">
        <v>22</v>
      </c>
      <c r="B109" s="10" t="s">
        <v>154</v>
      </c>
      <c r="C109" s="10" t="s">
        <v>28</v>
      </c>
      <c r="D109" s="11">
        <v>8000</v>
      </c>
      <c r="E109" s="63"/>
      <c r="F109" s="12"/>
      <c r="G109" s="12"/>
      <c r="H109" s="13" t="s">
        <v>32</v>
      </c>
      <c r="I109" s="10" t="s">
        <v>180</v>
      </c>
    </row>
    <row r="110" spans="1:9" ht="15.75" hidden="1" customHeight="1" x14ac:dyDescent="0.25">
      <c r="A110" s="4" t="s">
        <v>22</v>
      </c>
      <c r="B110" s="10" t="s">
        <v>154</v>
      </c>
      <c r="C110" s="10" t="s">
        <v>24</v>
      </c>
      <c r="D110" s="11">
        <v>9270.15</v>
      </c>
      <c r="E110" s="63"/>
      <c r="F110" s="12"/>
      <c r="G110" s="12"/>
      <c r="H110" s="13" t="s">
        <v>85</v>
      </c>
      <c r="I110" s="10" t="s">
        <v>159</v>
      </c>
    </row>
    <row r="111" spans="1:9" ht="15.75" customHeight="1" x14ac:dyDescent="0.25">
      <c r="A111" s="4" t="s">
        <v>22</v>
      </c>
      <c r="B111" s="10" t="s">
        <v>184</v>
      </c>
      <c r="C111" s="10" t="s">
        <v>24</v>
      </c>
      <c r="D111" s="11">
        <v>6195.23</v>
      </c>
      <c r="E111" s="79">
        <f>+F111/10</f>
        <v>46185.94</v>
      </c>
      <c r="F111" s="12">
        <v>461859.4</v>
      </c>
      <c r="G111" s="61" t="s">
        <v>2485</v>
      </c>
      <c r="H111" s="13" t="s">
        <v>70</v>
      </c>
      <c r="I111" s="13" t="s">
        <v>185</v>
      </c>
    </row>
    <row r="112" spans="1:9" ht="15.75" hidden="1" customHeight="1" x14ac:dyDescent="0.25">
      <c r="A112" s="4" t="s">
        <v>22</v>
      </c>
      <c r="B112" s="10" t="s">
        <v>184</v>
      </c>
      <c r="C112" s="10" t="s">
        <v>24</v>
      </c>
      <c r="D112" s="11">
        <v>6354.24</v>
      </c>
      <c r="E112" s="63"/>
      <c r="F112" s="12"/>
      <c r="G112" s="12"/>
      <c r="H112" s="13" t="s">
        <v>67</v>
      </c>
      <c r="I112" s="10" t="s">
        <v>187</v>
      </c>
    </row>
    <row r="113" spans="1:9" ht="15.75" hidden="1" customHeight="1" x14ac:dyDescent="0.25">
      <c r="A113" s="4" t="s">
        <v>22</v>
      </c>
      <c r="B113" s="10" t="s">
        <v>184</v>
      </c>
      <c r="C113" s="10" t="s">
        <v>24</v>
      </c>
      <c r="D113" s="11">
        <v>6607.32</v>
      </c>
      <c r="E113" s="63"/>
      <c r="F113" s="12"/>
      <c r="G113" s="12"/>
      <c r="H113" s="13" t="s">
        <v>189</v>
      </c>
      <c r="I113" s="10" t="s">
        <v>190</v>
      </c>
    </row>
    <row r="114" spans="1:9" ht="15.75" hidden="1" customHeight="1" x14ac:dyDescent="0.25">
      <c r="A114" s="4" t="s">
        <v>22</v>
      </c>
      <c r="B114" s="10" t="s">
        <v>184</v>
      </c>
      <c r="C114" s="10" t="s">
        <v>52</v>
      </c>
      <c r="D114" s="11">
        <v>7069.98</v>
      </c>
      <c r="E114" s="63"/>
      <c r="F114" s="12"/>
      <c r="G114" s="12"/>
      <c r="H114" s="13" t="s">
        <v>29</v>
      </c>
      <c r="I114" s="10" t="s">
        <v>192</v>
      </c>
    </row>
    <row r="115" spans="1:9" ht="15.75" hidden="1" customHeight="1" x14ac:dyDescent="0.25">
      <c r="A115" s="4" t="s">
        <v>22</v>
      </c>
      <c r="B115" s="10" t="s">
        <v>184</v>
      </c>
      <c r="C115" s="10" t="s">
        <v>24</v>
      </c>
      <c r="D115" s="11">
        <v>7300</v>
      </c>
      <c r="E115" s="63"/>
      <c r="F115" s="12"/>
      <c r="G115" s="12"/>
      <c r="H115" s="13" t="s">
        <v>32</v>
      </c>
      <c r="I115" s="10" t="s">
        <v>194</v>
      </c>
    </row>
    <row r="116" spans="1:9" ht="15.75" hidden="1" customHeight="1" x14ac:dyDescent="0.25">
      <c r="A116" s="4" t="s">
        <v>22</v>
      </c>
      <c r="B116" s="10" t="s">
        <v>184</v>
      </c>
      <c r="C116" s="10" t="s">
        <v>28</v>
      </c>
      <c r="D116" s="11">
        <v>7423.6</v>
      </c>
      <c r="E116" s="63"/>
      <c r="F116" s="12"/>
      <c r="G116" s="12"/>
      <c r="H116" s="13" t="s">
        <v>70</v>
      </c>
      <c r="I116" s="10" t="s">
        <v>196</v>
      </c>
    </row>
    <row r="117" spans="1:9" ht="15.75" hidden="1" customHeight="1" x14ac:dyDescent="0.25">
      <c r="A117" s="4" t="s">
        <v>22</v>
      </c>
      <c r="B117" s="10" t="s">
        <v>184</v>
      </c>
      <c r="C117" s="10" t="s">
        <v>52</v>
      </c>
      <c r="D117" s="11">
        <v>7423.6</v>
      </c>
      <c r="E117" s="63"/>
      <c r="F117" s="12"/>
      <c r="G117" s="12"/>
      <c r="H117" s="13" t="s">
        <v>70</v>
      </c>
      <c r="I117" s="10" t="s">
        <v>198</v>
      </c>
    </row>
    <row r="118" spans="1:9" ht="15.75" hidden="1" customHeight="1" x14ac:dyDescent="0.25">
      <c r="A118" s="4" t="s">
        <v>22</v>
      </c>
      <c r="B118" s="10" t="s">
        <v>184</v>
      </c>
      <c r="C118" s="10" t="s">
        <v>24</v>
      </c>
      <c r="D118" s="11">
        <v>7503.33</v>
      </c>
      <c r="E118" s="63"/>
      <c r="F118" s="12"/>
      <c r="G118" s="12"/>
      <c r="H118" s="13" t="s">
        <v>163</v>
      </c>
      <c r="I118" s="10" t="s">
        <v>200</v>
      </c>
    </row>
    <row r="119" spans="1:9" ht="15.75" hidden="1" customHeight="1" x14ac:dyDescent="0.25">
      <c r="A119" s="4" t="s">
        <v>22</v>
      </c>
      <c r="B119" s="10" t="s">
        <v>184</v>
      </c>
      <c r="C119" s="10" t="s">
        <v>24</v>
      </c>
      <c r="D119" s="11">
        <v>7523.43</v>
      </c>
      <c r="E119" s="63"/>
      <c r="F119" s="12"/>
      <c r="G119" s="12"/>
      <c r="H119" s="13" t="s">
        <v>40</v>
      </c>
      <c r="I119" s="10" t="s">
        <v>202</v>
      </c>
    </row>
    <row r="120" spans="1:9" ht="15.75" hidden="1" customHeight="1" x14ac:dyDescent="0.25">
      <c r="A120" s="4" t="s">
        <v>22</v>
      </c>
      <c r="B120" s="10" t="s">
        <v>184</v>
      </c>
      <c r="C120" s="10" t="s">
        <v>24</v>
      </c>
      <c r="D120" s="11">
        <v>7540.77</v>
      </c>
      <c r="E120" s="63"/>
      <c r="F120" s="12"/>
      <c r="G120" s="12"/>
      <c r="H120" s="13" t="s">
        <v>156</v>
      </c>
      <c r="I120" s="10" t="s">
        <v>204</v>
      </c>
    </row>
    <row r="121" spans="1:9" ht="15.75" hidden="1" customHeight="1" x14ac:dyDescent="0.25">
      <c r="A121" s="4" t="s">
        <v>22</v>
      </c>
      <c r="B121" s="10" t="s">
        <v>184</v>
      </c>
      <c r="C121" s="10" t="s">
        <v>28</v>
      </c>
      <c r="D121" s="11">
        <v>7560.28</v>
      </c>
      <c r="E121" s="63"/>
      <c r="F121" s="12"/>
      <c r="G121" s="12"/>
      <c r="H121" s="13" t="s">
        <v>40</v>
      </c>
      <c r="I121" s="10" t="s">
        <v>204</v>
      </c>
    </row>
    <row r="122" spans="1:9" ht="15.75" hidden="1" customHeight="1" x14ac:dyDescent="0.25">
      <c r="A122" s="4" t="s">
        <v>22</v>
      </c>
      <c r="B122" s="10" t="s">
        <v>184</v>
      </c>
      <c r="C122" s="10" t="s">
        <v>28</v>
      </c>
      <c r="D122" s="11">
        <v>7646.6</v>
      </c>
      <c r="E122" s="63"/>
      <c r="F122" s="12"/>
      <c r="G122" s="12"/>
      <c r="H122" s="13" t="s">
        <v>163</v>
      </c>
      <c r="I122" s="10" t="s">
        <v>207</v>
      </c>
    </row>
    <row r="123" spans="1:9" ht="15.75" hidden="1" customHeight="1" x14ac:dyDescent="0.25">
      <c r="A123" s="4" t="s">
        <v>22</v>
      </c>
      <c r="B123" s="10" t="s">
        <v>184</v>
      </c>
      <c r="C123" s="10" t="s">
        <v>28</v>
      </c>
      <c r="D123" s="11">
        <v>7648.12</v>
      </c>
      <c r="E123" s="63"/>
      <c r="F123" s="12"/>
      <c r="G123" s="12"/>
      <c r="H123" s="13" t="s">
        <v>29</v>
      </c>
      <c r="I123" s="10" t="s">
        <v>209</v>
      </c>
    </row>
    <row r="124" spans="1:9" ht="15.75" hidden="1" customHeight="1" x14ac:dyDescent="0.25">
      <c r="A124" s="4" t="s">
        <v>22</v>
      </c>
      <c r="B124" s="10" t="s">
        <v>184</v>
      </c>
      <c r="C124" s="10" t="s">
        <v>24</v>
      </c>
      <c r="D124" s="11">
        <v>7695</v>
      </c>
      <c r="E124" s="63"/>
      <c r="F124" s="12"/>
      <c r="G124" s="12"/>
      <c r="H124" s="13" t="s">
        <v>54</v>
      </c>
      <c r="I124" s="10" t="s">
        <v>211</v>
      </c>
    </row>
    <row r="125" spans="1:9" ht="15.75" hidden="1" customHeight="1" x14ac:dyDescent="0.25">
      <c r="A125" s="4" t="s">
        <v>22</v>
      </c>
      <c r="B125" s="10" t="s">
        <v>184</v>
      </c>
      <c r="C125" s="10" t="s">
        <v>24</v>
      </c>
      <c r="D125" s="11">
        <v>7698</v>
      </c>
      <c r="E125" s="63"/>
      <c r="F125" s="12"/>
      <c r="G125" s="12"/>
      <c r="H125" s="13" t="s">
        <v>213</v>
      </c>
      <c r="I125" s="10" t="s">
        <v>204</v>
      </c>
    </row>
    <row r="126" spans="1:9" ht="15.75" hidden="1" customHeight="1" x14ac:dyDescent="0.25">
      <c r="A126" s="4" t="s">
        <v>22</v>
      </c>
      <c r="B126" s="10" t="s">
        <v>184</v>
      </c>
      <c r="C126" s="10" t="s">
        <v>28</v>
      </c>
      <c r="D126" s="11">
        <v>7765.87</v>
      </c>
      <c r="E126" s="63"/>
      <c r="F126" s="12"/>
      <c r="G126" s="12"/>
      <c r="H126" s="13" t="s">
        <v>156</v>
      </c>
      <c r="I126" s="10" t="s">
        <v>202</v>
      </c>
    </row>
    <row r="127" spans="1:9" ht="15.75" hidden="1" customHeight="1" x14ac:dyDescent="0.25">
      <c r="A127" s="4" t="s">
        <v>22</v>
      </c>
      <c r="B127" s="10" t="s">
        <v>184</v>
      </c>
      <c r="C127" s="10" t="s">
        <v>24</v>
      </c>
      <c r="D127" s="11">
        <v>7886</v>
      </c>
      <c r="E127" s="63"/>
      <c r="F127" s="12"/>
      <c r="G127" s="12"/>
      <c r="H127" s="13" t="s">
        <v>25</v>
      </c>
      <c r="I127" s="10" t="s">
        <v>216</v>
      </c>
    </row>
    <row r="128" spans="1:9" ht="15.75" hidden="1" customHeight="1" x14ac:dyDescent="0.25">
      <c r="A128" s="4" t="s">
        <v>22</v>
      </c>
      <c r="B128" s="10" t="s">
        <v>184</v>
      </c>
      <c r="C128" s="10" t="s">
        <v>24</v>
      </c>
      <c r="D128" s="11">
        <v>7899.3</v>
      </c>
      <c r="E128" s="63"/>
      <c r="F128" s="12"/>
      <c r="G128" s="12"/>
      <c r="H128" s="13" t="s">
        <v>48</v>
      </c>
      <c r="I128" s="10" t="s">
        <v>218</v>
      </c>
    </row>
    <row r="129" spans="1:9" ht="15.75" hidden="1" customHeight="1" x14ac:dyDescent="0.25">
      <c r="A129" s="4" t="s">
        <v>22</v>
      </c>
      <c r="B129" s="10" t="s">
        <v>184</v>
      </c>
      <c r="C129" s="10" t="s">
        <v>24</v>
      </c>
      <c r="D129" s="11">
        <v>7905.9</v>
      </c>
      <c r="E129" s="63"/>
      <c r="F129" s="12"/>
      <c r="G129" s="12"/>
      <c r="H129" s="13" t="s">
        <v>38</v>
      </c>
      <c r="I129" s="10" t="s">
        <v>220</v>
      </c>
    </row>
    <row r="130" spans="1:9" ht="15.75" hidden="1" customHeight="1" x14ac:dyDescent="0.25">
      <c r="A130" s="4" t="s">
        <v>22</v>
      </c>
      <c r="B130" s="10" t="s">
        <v>184</v>
      </c>
      <c r="C130" s="10" t="s">
        <v>24</v>
      </c>
      <c r="D130" s="11">
        <v>8107.9</v>
      </c>
      <c r="E130" s="63"/>
      <c r="F130" s="12"/>
      <c r="G130" s="12"/>
      <c r="H130" s="13" t="s">
        <v>222</v>
      </c>
      <c r="I130" s="10" t="s">
        <v>223</v>
      </c>
    </row>
    <row r="131" spans="1:9" ht="15.75" hidden="1" customHeight="1" x14ac:dyDescent="0.25">
      <c r="A131" s="4" t="s">
        <v>22</v>
      </c>
      <c r="B131" s="10" t="s">
        <v>184</v>
      </c>
      <c r="C131" s="10" t="s">
        <v>24</v>
      </c>
      <c r="D131" s="11">
        <v>8227.85</v>
      </c>
      <c r="E131" s="63"/>
      <c r="F131" s="12"/>
      <c r="G131" s="12"/>
      <c r="H131" s="13" t="s">
        <v>45</v>
      </c>
      <c r="I131" s="10" t="s">
        <v>202</v>
      </c>
    </row>
    <row r="132" spans="1:9" ht="15.75" hidden="1" customHeight="1" x14ac:dyDescent="0.25">
      <c r="A132" s="4" t="s">
        <v>22</v>
      </c>
      <c r="B132" s="10" t="s">
        <v>184</v>
      </c>
      <c r="C132" s="10" t="s">
        <v>28</v>
      </c>
      <c r="D132" s="11">
        <v>8227.85</v>
      </c>
      <c r="E132" s="63"/>
      <c r="F132" s="12"/>
      <c r="G132" s="12"/>
      <c r="H132" s="13" t="s">
        <v>45</v>
      </c>
      <c r="I132" s="10" t="s">
        <v>204</v>
      </c>
    </row>
    <row r="133" spans="1:9" ht="15.75" hidden="1" customHeight="1" x14ac:dyDescent="0.25">
      <c r="A133" s="4" t="s">
        <v>22</v>
      </c>
      <c r="B133" s="10" t="s">
        <v>184</v>
      </c>
      <c r="C133" s="10" t="s">
        <v>52</v>
      </c>
      <c r="D133" s="11">
        <v>9556.65</v>
      </c>
      <c r="E133" s="63"/>
      <c r="F133" s="12"/>
      <c r="G133" s="12"/>
      <c r="H133" s="13" t="s">
        <v>40</v>
      </c>
      <c r="I133" s="10" t="s">
        <v>227</v>
      </c>
    </row>
    <row r="134" spans="1:9" ht="15.75" hidden="1" customHeight="1" x14ac:dyDescent="0.25">
      <c r="A134" s="4" t="s">
        <v>22</v>
      </c>
      <c r="B134" s="10" t="s">
        <v>184</v>
      </c>
      <c r="C134" s="10" t="s">
        <v>24</v>
      </c>
      <c r="D134" s="11">
        <v>9919.99</v>
      </c>
      <c r="E134" s="63"/>
      <c r="F134" s="12"/>
      <c r="G134" s="12"/>
      <c r="H134" s="13" t="s">
        <v>29</v>
      </c>
      <c r="I134" s="10" t="s">
        <v>229</v>
      </c>
    </row>
    <row r="135" spans="1:9" ht="15.75" hidden="1" customHeight="1" x14ac:dyDescent="0.25">
      <c r="A135" s="4" t="s">
        <v>22</v>
      </c>
      <c r="B135" s="10" t="s">
        <v>184</v>
      </c>
      <c r="C135" s="10" t="s">
        <v>24</v>
      </c>
      <c r="D135" s="11">
        <v>10984.43</v>
      </c>
      <c r="E135" s="63"/>
      <c r="F135" s="12"/>
      <c r="G135" s="12"/>
      <c r="H135" s="13" t="s">
        <v>85</v>
      </c>
      <c r="I135" s="10" t="s">
        <v>202</v>
      </c>
    </row>
    <row r="136" spans="1:9" ht="15.75" customHeight="1" x14ac:dyDescent="0.25">
      <c r="A136" s="4" t="s">
        <v>22</v>
      </c>
      <c r="B136" s="10" t="s">
        <v>232</v>
      </c>
      <c r="C136" s="10" t="s">
        <v>52</v>
      </c>
      <c r="D136" s="11">
        <v>8227.44</v>
      </c>
      <c r="E136" s="79">
        <f>F136/10</f>
        <v>54020</v>
      </c>
      <c r="F136" s="12">
        <v>540200</v>
      </c>
      <c r="G136" s="61" t="s">
        <v>2486</v>
      </c>
      <c r="H136" s="13" t="s">
        <v>29</v>
      </c>
      <c r="I136" s="13" t="s">
        <v>233</v>
      </c>
    </row>
    <row r="137" spans="1:9" ht="15.75" hidden="1" customHeight="1" x14ac:dyDescent="0.25">
      <c r="A137" s="4" t="s">
        <v>22</v>
      </c>
      <c r="B137" s="10" t="s">
        <v>232</v>
      </c>
      <c r="C137" s="10" t="s">
        <v>28</v>
      </c>
      <c r="D137" s="11">
        <v>8327.44</v>
      </c>
      <c r="E137" s="63"/>
      <c r="F137" s="12"/>
      <c r="G137" s="12"/>
      <c r="H137" s="13" t="s">
        <v>29</v>
      </c>
      <c r="I137" s="10" t="s">
        <v>192</v>
      </c>
    </row>
    <row r="138" spans="1:9" ht="15.75" hidden="1" customHeight="1" x14ac:dyDescent="0.25">
      <c r="A138" s="4" t="s">
        <v>22</v>
      </c>
      <c r="B138" s="10" t="s">
        <v>232</v>
      </c>
      <c r="C138" s="10" t="s">
        <v>24</v>
      </c>
      <c r="D138" s="11">
        <v>8365.4</v>
      </c>
      <c r="E138" s="63"/>
      <c r="F138" s="12"/>
      <c r="G138" s="12"/>
      <c r="H138" s="13" t="s">
        <v>70</v>
      </c>
      <c r="I138" s="10" t="s">
        <v>196</v>
      </c>
    </row>
    <row r="139" spans="1:9" ht="15.75" hidden="1" customHeight="1" x14ac:dyDescent="0.25">
      <c r="A139" s="4" t="s">
        <v>22</v>
      </c>
      <c r="B139" s="10" t="s">
        <v>232</v>
      </c>
      <c r="C139" s="10" t="s">
        <v>24</v>
      </c>
      <c r="D139" s="11">
        <v>8567.23</v>
      </c>
      <c r="E139" s="63"/>
      <c r="F139" s="12"/>
      <c r="G139" s="12"/>
      <c r="H139" s="13" t="s">
        <v>163</v>
      </c>
      <c r="I139" s="10" t="s">
        <v>235</v>
      </c>
    </row>
    <row r="140" spans="1:9" ht="15.75" hidden="1" customHeight="1" x14ac:dyDescent="0.25">
      <c r="A140" s="4" t="s">
        <v>22</v>
      </c>
      <c r="B140" s="10" t="s">
        <v>232</v>
      </c>
      <c r="C140" s="10" t="s">
        <v>24</v>
      </c>
      <c r="D140" s="11">
        <v>8610</v>
      </c>
      <c r="E140" s="63"/>
      <c r="F140" s="12"/>
      <c r="G140" s="12"/>
      <c r="H140" s="13" t="s">
        <v>32</v>
      </c>
      <c r="I140" s="10" t="s">
        <v>194</v>
      </c>
    </row>
    <row r="141" spans="1:9" ht="15.75" hidden="1" customHeight="1" x14ac:dyDescent="0.25">
      <c r="A141" s="4" t="s">
        <v>22</v>
      </c>
      <c r="B141" s="10" t="s">
        <v>232</v>
      </c>
      <c r="C141" s="10" t="s">
        <v>28</v>
      </c>
      <c r="D141" s="11">
        <v>8625.8700000000008</v>
      </c>
      <c r="E141" s="63"/>
      <c r="F141" s="12"/>
      <c r="G141" s="12"/>
      <c r="H141" s="13" t="s">
        <v>40</v>
      </c>
      <c r="I141" s="10" t="s">
        <v>202</v>
      </c>
    </row>
    <row r="142" spans="1:9" ht="15.75" hidden="1" customHeight="1" x14ac:dyDescent="0.25">
      <c r="A142" s="4" t="s">
        <v>22</v>
      </c>
      <c r="B142" s="10" t="s">
        <v>232</v>
      </c>
      <c r="C142" s="10" t="s">
        <v>28</v>
      </c>
      <c r="D142" s="11">
        <v>8753.2000000000007</v>
      </c>
      <c r="E142" s="63"/>
      <c r="F142" s="12"/>
      <c r="G142" s="12"/>
      <c r="H142" s="13" t="s">
        <v>70</v>
      </c>
      <c r="I142" s="10" t="s">
        <v>239</v>
      </c>
    </row>
    <row r="143" spans="1:9" ht="15.75" hidden="1" customHeight="1" x14ac:dyDescent="0.25">
      <c r="A143" s="4" t="s">
        <v>22</v>
      </c>
      <c r="B143" s="10" t="s">
        <v>232</v>
      </c>
      <c r="C143" s="10" t="s">
        <v>28</v>
      </c>
      <c r="D143" s="11">
        <v>8778.81</v>
      </c>
      <c r="E143" s="63"/>
      <c r="F143" s="12"/>
      <c r="G143" s="12"/>
      <c r="H143" s="13" t="s">
        <v>156</v>
      </c>
      <c r="I143" s="10" t="s">
        <v>202</v>
      </c>
    </row>
    <row r="144" spans="1:9" ht="15.75" hidden="1" customHeight="1" x14ac:dyDescent="0.25">
      <c r="A144" s="4" t="s">
        <v>22</v>
      </c>
      <c r="B144" s="10" t="s">
        <v>232</v>
      </c>
      <c r="C144" s="10" t="s">
        <v>24</v>
      </c>
      <c r="D144" s="11">
        <v>8810</v>
      </c>
      <c r="E144" s="63"/>
      <c r="F144" s="12"/>
      <c r="G144" s="12"/>
      <c r="H144" s="13" t="s">
        <v>54</v>
      </c>
      <c r="I144" s="10" t="s">
        <v>242</v>
      </c>
    </row>
    <row r="145" spans="1:9" ht="15.75" hidden="1" customHeight="1" x14ac:dyDescent="0.25">
      <c r="A145" s="4" t="s">
        <v>22</v>
      </c>
      <c r="B145" s="10" t="s">
        <v>232</v>
      </c>
      <c r="C145" s="10" t="s">
        <v>24</v>
      </c>
      <c r="D145" s="11">
        <v>8820.75</v>
      </c>
      <c r="E145" s="63"/>
      <c r="F145" s="12"/>
      <c r="G145" s="12"/>
      <c r="H145" s="13" t="s">
        <v>40</v>
      </c>
      <c r="I145" s="10" t="s">
        <v>244</v>
      </c>
    </row>
    <row r="146" spans="1:9" ht="15.75" hidden="1" customHeight="1" x14ac:dyDescent="0.25">
      <c r="A146" s="4" t="s">
        <v>22</v>
      </c>
      <c r="B146" s="10" t="s">
        <v>232</v>
      </c>
      <c r="C146" s="10" t="s">
        <v>28</v>
      </c>
      <c r="D146" s="11">
        <v>8883.5499999999993</v>
      </c>
      <c r="E146" s="63"/>
      <c r="F146" s="12"/>
      <c r="G146" s="12"/>
      <c r="H146" s="13" t="s">
        <v>163</v>
      </c>
      <c r="I146" s="10" t="s">
        <v>246</v>
      </c>
    </row>
    <row r="147" spans="1:9" ht="15.75" hidden="1" customHeight="1" x14ac:dyDescent="0.25">
      <c r="A147" s="4" t="s">
        <v>22</v>
      </c>
      <c r="B147" s="10" t="s">
        <v>232</v>
      </c>
      <c r="C147" s="10" t="s">
        <v>24</v>
      </c>
      <c r="D147" s="11">
        <v>8891.36</v>
      </c>
      <c r="E147" s="63"/>
      <c r="F147" s="12"/>
      <c r="G147" s="12"/>
      <c r="H147" s="13" t="s">
        <v>156</v>
      </c>
      <c r="I147" s="10" t="s">
        <v>204</v>
      </c>
    </row>
    <row r="148" spans="1:9" ht="15.75" hidden="1" customHeight="1" x14ac:dyDescent="0.25">
      <c r="A148" s="4" t="s">
        <v>22</v>
      </c>
      <c r="B148" s="10" t="s">
        <v>232</v>
      </c>
      <c r="C148" s="10" t="s">
        <v>52</v>
      </c>
      <c r="D148" s="11">
        <v>8907.25</v>
      </c>
      <c r="E148" s="63"/>
      <c r="F148" s="12"/>
      <c r="G148" s="12"/>
      <c r="H148" s="13" t="s">
        <v>40</v>
      </c>
      <c r="I148" s="10" t="s">
        <v>204</v>
      </c>
    </row>
    <row r="149" spans="1:9" ht="15.75" hidden="1" customHeight="1" x14ac:dyDescent="0.25">
      <c r="A149" s="4" t="s">
        <v>22</v>
      </c>
      <c r="B149" s="10" t="s">
        <v>232</v>
      </c>
      <c r="C149" s="10" t="s">
        <v>24</v>
      </c>
      <c r="D149" s="11">
        <v>8986</v>
      </c>
      <c r="E149" s="63"/>
      <c r="F149" s="12"/>
      <c r="G149" s="12"/>
      <c r="H149" s="13" t="s">
        <v>25</v>
      </c>
      <c r="I149" s="10" t="s">
        <v>216</v>
      </c>
    </row>
    <row r="150" spans="1:9" ht="15.75" hidden="1" customHeight="1" x14ac:dyDescent="0.25">
      <c r="A150" s="4" t="s">
        <v>22</v>
      </c>
      <c r="B150" s="10" t="s">
        <v>232</v>
      </c>
      <c r="C150" s="10" t="s">
        <v>52</v>
      </c>
      <c r="D150" s="11">
        <v>9013.58</v>
      </c>
      <c r="E150" s="63"/>
      <c r="F150" s="12"/>
      <c r="G150" s="12"/>
      <c r="H150" s="13" t="s">
        <v>70</v>
      </c>
      <c r="I150" s="10" t="s">
        <v>249</v>
      </c>
    </row>
    <row r="151" spans="1:9" ht="15.75" hidden="1" customHeight="1" x14ac:dyDescent="0.25">
      <c r="A151" s="4" t="s">
        <v>22</v>
      </c>
      <c r="B151" s="10" t="s">
        <v>232</v>
      </c>
      <c r="C151" s="10" t="s">
        <v>24</v>
      </c>
      <c r="D151" s="11">
        <v>9048</v>
      </c>
      <c r="E151" s="63"/>
      <c r="F151" s="12"/>
      <c r="G151" s="12"/>
      <c r="H151" s="13" t="s">
        <v>48</v>
      </c>
      <c r="I151" s="10" t="s">
        <v>202</v>
      </c>
    </row>
    <row r="152" spans="1:9" ht="15.75" hidden="1" customHeight="1" x14ac:dyDescent="0.25">
      <c r="A152" s="4" t="s">
        <v>22</v>
      </c>
      <c r="B152" s="10" t="s">
        <v>232</v>
      </c>
      <c r="C152" s="10" t="s">
        <v>24</v>
      </c>
      <c r="D152" s="11">
        <v>9087</v>
      </c>
      <c r="E152" s="63"/>
      <c r="F152" s="12"/>
      <c r="G152" s="12"/>
      <c r="H152" s="13" t="s">
        <v>213</v>
      </c>
      <c r="I152" s="10" t="s">
        <v>204</v>
      </c>
    </row>
    <row r="153" spans="1:9" ht="15.75" hidden="1" customHeight="1" x14ac:dyDescent="0.25">
      <c r="A153" s="4" t="s">
        <v>22</v>
      </c>
      <c r="B153" s="10" t="s">
        <v>232</v>
      </c>
      <c r="C153" s="10" t="s">
        <v>24</v>
      </c>
      <c r="D153" s="11">
        <v>9113.93</v>
      </c>
      <c r="E153" s="63"/>
      <c r="F153" s="12"/>
      <c r="G153" s="12"/>
      <c r="H153" s="13" t="s">
        <v>45</v>
      </c>
      <c r="I153" s="10" t="s">
        <v>202</v>
      </c>
    </row>
    <row r="154" spans="1:9" ht="15.75" hidden="1" customHeight="1" x14ac:dyDescent="0.25">
      <c r="A154" s="4" t="s">
        <v>22</v>
      </c>
      <c r="B154" s="10" t="s">
        <v>232</v>
      </c>
      <c r="C154" s="10" t="s">
        <v>28</v>
      </c>
      <c r="D154" s="11">
        <v>9113.93</v>
      </c>
      <c r="E154" s="63"/>
      <c r="F154" s="12"/>
      <c r="G154" s="12"/>
      <c r="H154" s="13" t="s">
        <v>45</v>
      </c>
      <c r="I154" s="10" t="s">
        <v>204</v>
      </c>
    </row>
    <row r="155" spans="1:9" ht="15.75" hidden="1" customHeight="1" x14ac:dyDescent="0.25">
      <c r="A155" s="4" t="s">
        <v>22</v>
      </c>
      <c r="B155" s="10" t="s">
        <v>232</v>
      </c>
      <c r="C155" s="10" t="s">
        <v>24</v>
      </c>
      <c r="D155" s="11">
        <v>9245.41</v>
      </c>
      <c r="E155" s="63"/>
      <c r="F155" s="12"/>
      <c r="G155" s="12"/>
      <c r="H155" s="13" t="s">
        <v>67</v>
      </c>
      <c r="I155" s="10" t="s">
        <v>187</v>
      </c>
    </row>
    <row r="156" spans="1:9" ht="15.75" hidden="1" customHeight="1" x14ac:dyDescent="0.25">
      <c r="A156" s="4" t="s">
        <v>22</v>
      </c>
      <c r="B156" s="10" t="s">
        <v>232</v>
      </c>
      <c r="C156" s="10" t="s">
        <v>24</v>
      </c>
      <c r="D156" s="11">
        <v>9321.9</v>
      </c>
      <c r="E156" s="63"/>
      <c r="F156" s="12"/>
      <c r="G156" s="12"/>
      <c r="H156" s="13" t="s">
        <v>38</v>
      </c>
      <c r="I156" s="10" t="s">
        <v>220</v>
      </c>
    </row>
    <row r="157" spans="1:9" ht="15.75" hidden="1" customHeight="1" x14ac:dyDescent="0.25">
      <c r="A157" s="4" t="s">
        <v>22</v>
      </c>
      <c r="B157" s="10" t="s">
        <v>232</v>
      </c>
      <c r="C157" s="10" t="s">
        <v>24</v>
      </c>
      <c r="D157" s="11">
        <v>9518.4599999999991</v>
      </c>
      <c r="E157" s="63"/>
      <c r="F157" s="12"/>
      <c r="G157" s="12"/>
      <c r="H157" s="13" t="s">
        <v>189</v>
      </c>
      <c r="I157" s="10" t="s">
        <v>257</v>
      </c>
    </row>
    <row r="158" spans="1:9" ht="15.75" hidden="1" customHeight="1" x14ac:dyDescent="0.25">
      <c r="A158" s="4" t="s">
        <v>22</v>
      </c>
      <c r="B158" s="10" t="s">
        <v>232</v>
      </c>
      <c r="C158" s="10" t="s">
        <v>24</v>
      </c>
      <c r="D158" s="11">
        <v>11796.3</v>
      </c>
      <c r="E158" s="63"/>
      <c r="F158" s="12"/>
      <c r="G158" s="12"/>
      <c r="H158" s="13" t="s">
        <v>222</v>
      </c>
      <c r="I158" s="10" t="s">
        <v>223</v>
      </c>
    </row>
    <row r="159" spans="1:9" ht="15.75" hidden="1" customHeight="1" x14ac:dyDescent="0.25">
      <c r="A159" s="4" t="s">
        <v>22</v>
      </c>
      <c r="B159" s="10" t="s">
        <v>232</v>
      </c>
      <c r="C159" s="10" t="s">
        <v>24</v>
      </c>
      <c r="D159" s="11">
        <v>12193.73</v>
      </c>
      <c r="E159" s="63"/>
      <c r="F159" s="12"/>
      <c r="G159" s="12"/>
      <c r="H159" s="13" t="s">
        <v>85</v>
      </c>
      <c r="I159" s="10" t="s">
        <v>204</v>
      </c>
    </row>
    <row r="160" spans="1:9" ht="15.75" hidden="1" customHeight="1" x14ac:dyDescent="0.25">
      <c r="A160" s="4" t="s">
        <v>22</v>
      </c>
      <c r="B160" s="10" t="s">
        <v>232</v>
      </c>
      <c r="C160" s="10" t="s">
        <v>261</v>
      </c>
      <c r="D160" s="11">
        <v>14147.13</v>
      </c>
      <c r="E160" s="63"/>
      <c r="F160" s="12"/>
      <c r="G160" s="12"/>
      <c r="H160" s="13" t="s">
        <v>40</v>
      </c>
      <c r="I160" s="10" t="s">
        <v>227</v>
      </c>
    </row>
    <row r="161" spans="1:9" ht="15.75" hidden="1" customHeight="1" x14ac:dyDescent="0.25">
      <c r="A161" s="4" t="s">
        <v>22</v>
      </c>
      <c r="B161" s="10" t="s">
        <v>232</v>
      </c>
      <c r="C161" s="10" t="s">
        <v>24</v>
      </c>
      <c r="D161" s="11">
        <v>14685.27</v>
      </c>
      <c r="E161" s="63"/>
      <c r="F161" s="12"/>
      <c r="G161" s="12"/>
      <c r="H161" s="13" t="s">
        <v>29</v>
      </c>
      <c r="I161" s="10" t="s">
        <v>229</v>
      </c>
    </row>
    <row r="162" spans="1:9" ht="15.75" customHeight="1" x14ac:dyDescent="0.25">
      <c r="A162" s="4" t="s">
        <v>22</v>
      </c>
      <c r="B162" s="10" t="s">
        <v>263</v>
      </c>
      <c r="C162" s="10" t="s">
        <v>28</v>
      </c>
      <c r="D162" s="11">
        <v>11087.42</v>
      </c>
      <c r="E162" s="79">
        <f>+F162/10</f>
        <v>86516.209999999992</v>
      </c>
      <c r="F162" s="12">
        <v>865162.1</v>
      </c>
      <c r="G162" s="61" t="s">
        <v>2489</v>
      </c>
      <c r="H162" s="13" t="s">
        <v>29</v>
      </c>
      <c r="I162" s="13" t="s">
        <v>264</v>
      </c>
    </row>
    <row r="163" spans="1:9" ht="15.75" hidden="1" customHeight="1" x14ac:dyDescent="0.25">
      <c r="A163" s="4" t="s">
        <v>22</v>
      </c>
      <c r="B163" s="10" t="s">
        <v>263</v>
      </c>
      <c r="C163" s="10" t="s">
        <v>24</v>
      </c>
      <c r="D163" s="11">
        <v>11400</v>
      </c>
      <c r="E163" s="63"/>
      <c r="F163" s="12"/>
      <c r="G163" s="12"/>
      <c r="H163" s="13" t="s">
        <v>32</v>
      </c>
      <c r="I163" s="10" t="s">
        <v>194</v>
      </c>
    </row>
    <row r="164" spans="1:9" ht="15.75" hidden="1" customHeight="1" x14ac:dyDescent="0.25">
      <c r="A164" s="4" t="s">
        <v>22</v>
      </c>
      <c r="B164" s="10" t="s">
        <v>263</v>
      </c>
      <c r="C164" s="10" t="s">
        <v>24</v>
      </c>
      <c r="D164" s="11">
        <v>11634</v>
      </c>
      <c r="E164" s="63"/>
      <c r="F164" s="12"/>
      <c r="G164" s="12"/>
      <c r="H164" s="13" t="s">
        <v>70</v>
      </c>
      <c r="I164" s="10" t="s">
        <v>265</v>
      </c>
    </row>
    <row r="165" spans="1:9" ht="15.75" hidden="1" customHeight="1" x14ac:dyDescent="0.25">
      <c r="A165" s="4" t="s">
        <v>22</v>
      </c>
      <c r="B165" s="10" t="s">
        <v>263</v>
      </c>
      <c r="C165" s="10" t="s">
        <v>24</v>
      </c>
      <c r="D165" s="11">
        <v>11678</v>
      </c>
      <c r="E165" s="63"/>
      <c r="F165" s="12"/>
      <c r="G165" s="12"/>
      <c r="H165" s="13" t="s">
        <v>25</v>
      </c>
      <c r="I165" s="10" t="s">
        <v>216</v>
      </c>
    </row>
    <row r="166" spans="1:9" ht="15.75" hidden="1" customHeight="1" x14ac:dyDescent="0.25">
      <c r="A166" s="4" t="s">
        <v>22</v>
      </c>
      <c r="B166" s="10" t="s">
        <v>263</v>
      </c>
      <c r="C166" s="10" t="s">
        <v>24</v>
      </c>
      <c r="D166" s="11">
        <v>11758.95</v>
      </c>
      <c r="E166" s="63"/>
      <c r="F166" s="12"/>
      <c r="G166" s="12"/>
      <c r="H166" s="13" t="s">
        <v>163</v>
      </c>
      <c r="I166" s="10" t="s">
        <v>267</v>
      </c>
    </row>
    <row r="167" spans="1:9" ht="15.75" hidden="1" customHeight="1" x14ac:dyDescent="0.25">
      <c r="A167" s="4" t="s">
        <v>22</v>
      </c>
      <c r="B167" s="10" t="s">
        <v>263</v>
      </c>
      <c r="C167" s="10" t="s">
        <v>24</v>
      </c>
      <c r="D167" s="11">
        <v>11817.63</v>
      </c>
      <c r="E167" s="63"/>
      <c r="F167" s="12"/>
      <c r="G167" s="12"/>
      <c r="H167" s="13" t="s">
        <v>156</v>
      </c>
      <c r="I167" s="10" t="s">
        <v>204</v>
      </c>
    </row>
    <row r="168" spans="1:9" ht="15.75" hidden="1" customHeight="1" x14ac:dyDescent="0.25">
      <c r="A168" s="4" t="s">
        <v>22</v>
      </c>
      <c r="B168" s="10" t="s">
        <v>263</v>
      </c>
      <c r="C168" s="10" t="s">
        <v>24</v>
      </c>
      <c r="D168" s="11">
        <v>11817.75</v>
      </c>
      <c r="E168" s="63"/>
      <c r="F168" s="12"/>
      <c r="G168" s="12"/>
      <c r="H168" s="13" t="s">
        <v>40</v>
      </c>
      <c r="I168" s="10" t="s">
        <v>204</v>
      </c>
    </row>
    <row r="169" spans="1:9" ht="15.75" hidden="1" customHeight="1" x14ac:dyDescent="0.25">
      <c r="A169" s="4" t="s">
        <v>22</v>
      </c>
      <c r="B169" s="10" t="s">
        <v>263</v>
      </c>
      <c r="C169" s="10" t="s">
        <v>28</v>
      </c>
      <c r="D169" s="11">
        <v>11855.6</v>
      </c>
      <c r="E169" s="63"/>
      <c r="F169" s="12"/>
      <c r="G169" s="12"/>
      <c r="H169" s="13" t="s">
        <v>70</v>
      </c>
      <c r="I169" s="10" t="s">
        <v>270</v>
      </c>
    </row>
    <row r="170" spans="1:9" ht="15.75" hidden="1" customHeight="1" x14ac:dyDescent="0.25">
      <c r="A170" s="4" t="s">
        <v>22</v>
      </c>
      <c r="B170" s="10" t="s">
        <v>263</v>
      </c>
      <c r="C170" s="10" t="s">
        <v>52</v>
      </c>
      <c r="D170" s="11">
        <v>11895.18</v>
      </c>
      <c r="E170" s="63"/>
      <c r="F170" s="12"/>
      <c r="G170" s="12"/>
      <c r="H170" s="13" t="s">
        <v>70</v>
      </c>
      <c r="I170" s="10" t="s">
        <v>272</v>
      </c>
    </row>
    <row r="171" spans="1:9" ht="15.75" hidden="1" customHeight="1" x14ac:dyDescent="0.25">
      <c r="A171" s="4" t="s">
        <v>22</v>
      </c>
      <c r="B171" s="10" t="s">
        <v>263</v>
      </c>
      <c r="C171" s="10" t="s">
        <v>28</v>
      </c>
      <c r="D171" s="11">
        <v>12010.75</v>
      </c>
      <c r="E171" s="63"/>
      <c r="F171" s="12"/>
      <c r="G171" s="12"/>
      <c r="H171" s="13" t="s">
        <v>40</v>
      </c>
      <c r="I171" s="10" t="s">
        <v>202</v>
      </c>
    </row>
    <row r="172" spans="1:9" ht="15.75" hidden="1" customHeight="1" x14ac:dyDescent="0.25">
      <c r="A172" s="4" t="s">
        <v>22</v>
      </c>
      <c r="B172" s="10" t="s">
        <v>263</v>
      </c>
      <c r="C172" s="10" t="s">
        <v>24</v>
      </c>
      <c r="D172" s="11">
        <v>12075</v>
      </c>
      <c r="E172" s="63"/>
      <c r="F172" s="12"/>
      <c r="G172" s="12"/>
      <c r="H172" s="13" t="s">
        <v>213</v>
      </c>
      <c r="I172" s="10" t="s">
        <v>204</v>
      </c>
    </row>
    <row r="173" spans="1:9" ht="15.75" hidden="1" customHeight="1" x14ac:dyDescent="0.25">
      <c r="A173" s="4" t="s">
        <v>22</v>
      </c>
      <c r="B173" s="10" t="s">
        <v>263</v>
      </c>
      <c r="C173" s="10" t="s">
        <v>28</v>
      </c>
      <c r="D173" s="11">
        <v>12144.6</v>
      </c>
      <c r="E173" s="63"/>
      <c r="F173" s="12"/>
      <c r="G173" s="12"/>
      <c r="H173" s="13" t="s">
        <v>163</v>
      </c>
      <c r="I173" s="10" t="s">
        <v>276</v>
      </c>
    </row>
    <row r="174" spans="1:9" ht="15.75" hidden="1" customHeight="1" x14ac:dyDescent="0.25">
      <c r="A174" s="4" t="s">
        <v>22</v>
      </c>
      <c r="B174" s="10" t="s">
        <v>263</v>
      </c>
      <c r="C174" s="10" t="s">
        <v>24</v>
      </c>
      <c r="D174" s="11">
        <v>12180</v>
      </c>
      <c r="E174" s="63"/>
      <c r="F174" s="12"/>
      <c r="G174" s="12"/>
      <c r="H174" s="13" t="s">
        <v>48</v>
      </c>
      <c r="I174" s="10" t="s">
        <v>218</v>
      </c>
    </row>
    <row r="175" spans="1:9" ht="15.75" hidden="1" customHeight="1" x14ac:dyDescent="0.25">
      <c r="A175" s="4" t="s">
        <v>22</v>
      </c>
      <c r="B175" s="10" t="s">
        <v>263</v>
      </c>
      <c r="C175" s="10" t="s">
        <v>24</v>
      </c>
      <c r="D175" s="11">
        <v>12200</v>
      </c>
      <c r="E175" s="63"/>
      <c r="F175" s="12"/>
      <c r="G175" s="12"/>
      <c r="H175" s="13" t="s">
        <v>54</v>
      </c>
      <c r="I175" s="10" t="s">
        <v>278</v>
      </c>
    </row>
    <row r="176" spans="1:9" ht="15.75" hidden="1" customHeight="1" x14ac:dyDescent="0.25">
      <c r="A176" s="4" t="s">
        <v>22</v>
      </c>
      <c r="B176" s="10" t="s">
        <v>263</v>
      </c>
      <c r="C176" s="10" t="s">
        <v>24</v>
      </c>
      <c r="D176" s="11">
        <v>12200.13</v>
      </c>
      <c r="E176" s="63"/>
      <c r="F176" s="12"/>
      <c r="G176" s="12"/>
      <c r="H176" s="13" t="s">
        <v>67</v>
      </c>
      <c r="I176" s="10" t="s">
        <v>187</v>
      </c>
    </row>
    <row r="177" spans="1:9" ht="15.75" hidden="1" customHeight="1" x14ac:dyDescent="0.25">
      <c r="A177" s="4" t="s">
        <v>22</v>
      </c>
      <c r="B177" s="10" t="s">
        <v>263</v>
      </c>
      <c r="C177" s="10" t="s">
        <v>24</v>
      </c>
      <c r="D177" s="11">
        <v>12390</v>
      </c>
      <c r="E177" s="63"/>
      <c r="F177" s="12"/>
      <c r="G177" s="12"/>
      <c r="H177" s="13" t="s">
        <v>38</v>
      </c>
      <c r="I177" s="10" t="s">
        <v>220</v>
      </c>
    </row>
    <row r="178" spans="1:9" ht="15.75" hidden="1" customHeight="1" x14ac:dyDescent="0.25">
      <c r="A178" s="4" t="s">
        <v>22</v>
      </c>
      <c r="B178" s="10" t="s">
        <v>263</v>
      </c>
      <c r="C178" s="10" t="s">
        <v>24</v>
      </c>
      <c r="D178" s="11">
        <v>12405.07</v>
      </c>
      <c r="E178" s="63"/>
      <c r="F178" s="12"/>
      <c r="G178" s="12"/>
      <c r="H178" s="13" t="s">
        <v>45</v>
      </c>
      <c r="I178" s="10" t="s">
        <v>202</v>
      </c>
    </row>
    <row r="179" spans="1:9" ht="15.75" hidden="1" customHeight="1" x14ac:dyDescent="0.25">
      <c r="A179" s="4" t="s">
        <v>22</v>
      </c>
      <c r="B179" s="10" t="s">
        <v>263</v>
      </c>
      <c r="C179" s="10" t="s">
        <v>28</v>
      </c>
      <c r="D179" s="11">
        <v>12405.07</v>
      </c>
      <c r="E179" s="63"/>
      <c r="F179" s="12"/>
      <c r="G179" s="12"/>
      <c r="H179" s="13" t="s">
        <v>45</v>
      </c>
      <c r="I179" s="10" t="s">
        <v>204</v>
      </c>
    </row>
    <row r="180" spans="1:9" ht="15.75" hidden="1" customHeight="1" x14ac:dyDescent="0.25">
      <c r="A180" s="4" t="s">
        <v>22</v>
      </c>
      <c r="B180" s="10" t="s">
        <v>263</v>
      </c>
      <c r="C180" s="10" t="s">
        <v>24</v>
      </c>
      <c r="D180" s="11">
        <v>12686.05</v>
      </c>
      <c r="E180" s="63"/>
      <c r="F180" s="12"/>
      <c r="G180" s="12"/>
      <c r="H180" s="13" t="s">
        <v>189</v>
      </c>
      <c r="I180" s="10" t="s">
        <v>284</v>
      </c>
    </row>
    <row r="181" spans="1:9" ht="15.75" hidden="1" customHeight="1" x14ac:dyDescent="0.25">
      <c r="A181" s="4" t="s">
        <v>22</v>
      </c>
      <c r="B181" s="10" t="s">
        <v>263</v>
      </c>
      <c r="C181" s="10" t="s">
        <v>24</v>
      </c>
      <c r="D181" s="11">
        <v>13122.35</v>
      </c>
      <c r="E181" s="63"/>
      <c r="F181" s="12"/>
      <c r="G181" s="12"/>
      <c r="H181" s="13" t="s">
        <v>29</v>
      </c>
      <c r="I181" s="10" t="s">
        <v>233</v>
      </c>
    </row>
    <row r="182" spans="1:9" ht="15.75" hidden="1" customHeight="1" x14ac:dyDescent="0.25">
      <c r="A182" s="4" t="s">
        <v>22</v>
      </c>
      <c r="B182" s="10" t="s">
        <v>263</v>
      </c>
      <c r="C182" s="10" t="s">
        <v>24</v>
      </c>
      <c r="D182" s="11">
        <v>15567.3</v>
      </c>
      <c r="E182" s="63"/>
      <c r="F182" s="12"/>
      <c r="G182" s="12"/>
      <c r="H182" s="13" t="s">
        <v>222</v>
      </c>
      <c r="I182" s="10" t="s">
        <v>223</v>
      </c>
    </row>
    <row r="183" spans="1:9" ht="15.75" hidden="1" customHeight="1" x14ac:dyDescent="0.25">
      <c r="A183" s="4" t="s">
        <v>22</v>
      </c>
      <c r="B183" s="10" t="s">
        <v>263</v>
      </c>
      <c r="C183" s="10" t="s">
        <v>24</v>
      </c>
      <c r="D183" s="11">
        <v>16433.36</v>
      </c>
      <c r="E183" s="63"/>
      <c r="F183" s="12"/>
      <c r="G183" s="12"/>
      <c r="H183" s="13" t="s">
        <v>85</v>
      </c>
      <c r="I183" s="10" t="s">
        <v>202</v>
      </c>
    </row>
    <row r="184" spans="1:9" ht="15.75" hidden="1" customHeight="1" x14ac:dyDescent="0.25">
      <c r="A184" s="4" t="s">
        <v>22</v>
      </c>
      <c r="B184" s="10" t="s">
        <v>263</v>
      </c>
      <c r="C184" s="10" t="s">
        <v>52</v>
      </c>
      <c r="D184" s="11">
        <v>18380.099999999999</v>
      </c>
      <c r="E184" s="63"/>
      <c r="F184" s="12"/>
      <c r="G184" s="12"/>
      <c r="H184" s="13" t="s">
        <v>40</v>
      </c>
      <c r="I184" s="10" t="s">
        <v>227</v>
      </c>
    </row>
    <row r="185" spans="1:9" ht="15.75" customHeight="1" x14ac:dyDescent="0.25">
      <c r="A185" s="4" t="s">
        <v>22</v>
      </c>
      <c r="B185" s="10" t="s">
        <v>289</v>
      </c>
      <c r="C185" s="10" t="s">
        <v>24</v>
      </c>
      <c r="D185" s="11">
        <v>2499</v>
      </c>
      <c r="E185" s="79">
        <f>+F185</f>
        <v>15002</v>
      </c>
      <c r="F185" s="12">
        <v>15002</v>
      </c>
      <c r="G185" s="61" t="s">
        <v>2487</v>
      </c>
      <c r="H185" s="13" t="s">
        <v>25</v>
      </c>
      <c r="I185" s="13" t="s">
        <v>26</v>
      </c>
    </row>
    <row r="186" spans="1:9" ht="15.75" hidden="1" customHeight="1" x14ac:dyDescent="0.25">
      <c r="A186" s="4" t="s">
        <v>22</v>
      </c>
      <c r="B186" s="10" t="s">
        <v>289</v>
      </c>
      <c r="C186" s="10" t="s">
        <v>28</v>
      </c>
      <c r="D186" s="11">
        <v>2548.63</v>
      </c>
      <c r="E186" s="63"/>
      <c r="F186" s="12"/>
      <c r="G186" s="12"/>
      <c r="H186" s="13" t="s">
        <v>29</v>
      </c>
      <c r="I186" s="10" t="s">
        <v>290</v>
      </c>
    </row>
    <row r="187" spans="1:9" ht="15.75" hidden="1" customHeight="1" x14ac:dyDescent="0.25">
      <c r="A187" s="4" t="s">
        <v>22</v>
      </c>
      <c r="B187" s="10" t="s">
        <v>289</v>
      </c>
      <c r="C187" s="10" t="s">
        <v>24</v>
      </c>
      <c r="D187" s="11">
        <v>2750.06</v>
      </c>
      <c r="E187" s="63"/>
      <c r="F187" s="12"/>
      <c r="G187" s="12"/>
      <c r="H187" s="13" t="s">
        <v>163</v>
      </c>
      <c r="I187" s="10" t="s">
        <v>292</v>
      </c>
    </row>
    <row r="188" spans="1:9" ht="15.75" hidden="1" customHeight="1" x14ac:dyDescent="0.25">
      <c r="A188" s="4" t="s">
        <v>22</v>
      </c>
      <c r="B188" s="10" t="s">
        <v>289</v>
      </c>
      <c r="C188" s="10" t="s">
        <v>24</v>
      </c>
      <c r="D188" s="11">
        <v>2755.35</v>
      </c>
      <c r="E188" s="63"/>
      <c r="F188" s="12"/>
      <c r="G188" s="12"/>
      <c r="H188" s="13" t="s">
        <v>38</v>
      </c>
      <c r="I188" s="10" t="s">
        <v>33</v>
      </c>
    </row>
    <row r="189" spans="1:9" ht="15.75" hidden="1" customHeight="1" x14ac:dyDescent="0.25">
      <c r="A189" s="4" t="s">
        <v>22</v>
      </c>
      <c r="B189" s="10" t="s">
        <v>289</v>
      </c>
      <c r="C189" s="10" t="s">
        <v>24</v>
      </c>
      <c r="D189" s="11">
        <v>2886</v>
      </c>
      <c r="E189" s="63"/>
      <c r="F189" s="12"/>
      <c r="G189" s="12"/>
      <c r="H189" s="13" t="s">
        <v>32</v>
      </c>
      <c r="I189" s="10" t="s">
        <v>33</v>
      </c>
    </row>
    <row r="190" spans="1:9" ht="15.75" hidden="1" customHeight="1" x14ac:dyDescent="0.25">
      <c r="A190" s="4" t="s">
        <v>22</v>
      </c>
      <c r="B190" s="10" t="s">
        <v>289</v>
      </c>
      <c r="C190" s="10" t="s">
        <v>24</v>
      </c>
      <c r="D190" s="11">
        <v>2889</v>
      </c>
      <c r="E190" s="63"/>
      <c r="F190" s="12"/>
      <c r="G190" s="12"/>
      <c r="H190" s="13" t="s">
        <v>35</v>
      </c>
      <c r="I190" s="10" t="s">
        <v>36</v>
      </c>
    </row>
    <row r="191" spans="1:9" ht="15.75" hidden="1" customHeight="1" x14ac:dyDescent="0.25">
      <c r="A191" s="4" t="s">
        <v>22</v>
      </c>
      <c r="B191" s="10" t="s">
        <v>289</v>
      </c>
      <c r="C191" s="10" t="s">
        <v>24</v>
      </c>
      <c r="D191" s="11">
        <v>3010.62</v>
      </c>
      <c r="E191" s="63"/>
      <c r="F191" s="12"/>
      <c r="G191" s="12"/>
      <c r="H191" s="13" t="s">
        <v>40</v>
      </c>
      <c r="I191" s="10" t="s">
        <v>26</v>
      </c>
    </row>
    <row r="192" spans="1:9" ht="15.75" hidden="1" customHeight="1" x14ac:dyDescent="0.25">
      <c r="A192" s="4" t="s">
        <v>22</v>
      </c>
      <c r="B192" s="10" t="s">
        <v>289</v>
      </c>
      <c r="C192" s="10" t="s">
        <v>24</v>
      </c>
      <c r="D192" s="11">
        <v>3428.58</v>
      </c>
      <c r="E192" s="63"/>
      <c r="F192" s="12"/>
      <c r="G192" s="12"/>
      <c r="H192" s="13" t="s">
        <v>45</v>
      </c>
      <c r="I192" s="10" t="s">
        <v>26</v>
      </c>
    </row>
    <row r="193" spans="1:9" ht="15.75" hidden="1" customHeight="1" x14ac:dyDescent="0.25">
      <c r="A193" s="4" t="s">
        <v>22</v>
      </c>
      <c r="B193" s="10" t="s">
        <v>289</v>
      </c>
      <c r="C193" s="10" t="s">
        <v>24</v>
      </c>
      <c r="D193" s="11">
        <v>4197.4399999999996</v>
      </c>
      <c r="E193" s="63"/>
      <c r="F193" s="12"/>
      <c r="G193" s="12"/>
      <c r="H193" s="13" t="s">
        <v>29</v>
      </c>
      <c r="I193" s="10" t="s">
        <v>299</v>
      </c>
    </row>
    <row r="194" spans="1:9" ht="15.75" hidden="1" customHeight="1" x14ac:dyDescent="0.25">
      <c r="A194" s="4" t="s">
        <v>22</v>
      </c>
      <c r="B194" s="10" t="s">
        <v>289</v>
      </c>
      <c r="C194" s="10" t="s">
        <v>52</v>
      </c>
      <c r="D194" s="11">
        <v>11622.33</v>
      </c>
      <c r="E194" s="63"/>
      <c r="F194" s="12"/>
      <c r="G194" s="12"/>
      <c r="H194" s="13" t="s">
        <v>29</v>
      </c>
      <c r="I194" s="10" t="s">
        <v>301</v>
      </c>
    </row>
    <row r="195" spans="1:9" ht="15.75" customHeight="1" x14ac:dyDescent="0.25">
      <c r="A195" s="4" t="s">
        <v>22</v>
      </c>
      <c r="B195" s="10" t="s">
        <v>303</v>
      </c>
      <c r="C195" s="10" t="s">
        <v>24</v>
      </c>
      <c r="D195" s="11">
        <v>1649.95</v>
      </c>
      <c r="E195" s="79">
        <f>+F195</f>
        <v>25374.41</v>
      </c>
      <c r="F195" s="12">
        <v>25374.41</v>
      </c>
      <c r="G195" s="61" t="s">
        <v>2488</v>
      </c>
      <c r="H195" s="13" t="s">
        <v>35</v>
      </c>
      <c r="I195" s="13" t="s">
        <v>36</v>
      </c>
    </row>
    <row r="196" spans="1:9" ht="15.75" hidden="1" customHeight="1" x14ac:dyDescent="0.25">
      <c r="A196" s="4" t="s">
        <v>22</v>
      </c>
      <c r="B196" s="10" t="s">
        <v>303</v>
      </c>
      <c r="C196" s="10" t="s">
        <v>24</v>
      </c>
      <c r="D196" s="11">
        <v>2144</v>
      </c>
      <c r="E196" s="63"/>
      <c r="F196" s="12"/>
      <c r="G196" s="12"/>
      <c r="H196" s="13" t="s">
        <v>116</v>
      </c>
      <c r="I196" s="10" t="s">
        <v>117</v>
      </c>
    </row>
    <row r="197" spans="1:9" ht="15.75" hidden="1" customHeight="1" x14ac:dyDescent="0.25">
      <c r="A197" s="4" t="s">
        <v>22</v>
      </c>
      <c r="B197" s="10" t="s">
        <v>303</v>
      </c>
      <c r="C197" s="10" t="s">
        <v>24</v>
      </c>
      <c r="D197" s="11">
        <v>2254.0300000000002</v>
      </c>
      <c r="E197" s="63"/>
      <c r="F197" s="12"/>
      <c r="G197" s="12"/>
      <c r="H197" s="13" t="s">
        <v>40</v>
      </c>
      <c r="I197" s="10" t="s">
        <v>306</v>
      </c>
    </row>
    <row r="198" spans="1:9" ht="15.75" hidden="1" customHeight="1" x14ac:dyDescent="0.25">
      <c r="A198" s="4" t="s">
        <v>22</v>
      </c>
      <c r="B198" s="10" t="s">
        <v>303</v>
      </c>
      <c r="C198" s="10" t="s">
        <v>24</v>
      </c>
      <c r="D198" s="11">
        <v>2324</v>
      </c>
      <c r="E198" s="63"/>
      <c r="F198" s="12"/>
      <c r="G198" s="12"/>
      <c r="H198" s="13" t="s">
        <v>25</v>
      </c>
      <c r="I198" s="10" t="s">
        <v>308</v>
      </c>
    </row>
    <row r="199" spans="1:9" ht="15.75" hidden="1" customHeight="1" x14ac:dyDescent="0.25">
      <c r="A199" s="4" t="s">
        <v>22</v>
      </c>
      <c r="B199" s="10" t="s">
        <v>303</v>
      </c>
      <c r="C199" s="10" t="s">
        <v>24</v>
      </c>
      <c r="D199" s="11">
        <v>3142.44</v>
      </c>
      <c r="E199" s="63"/>
      <c r="F199" s="12"/>
      <c r="G199" s="12"/>
      <c r="H199" s="13" t="s">
        <v>163</v>
      </c>
      <c r="I199" s="10" t="s">
        <v>310</v>
      </c>
    </row>
    <row r="200" spans="1:9" ht="15.75" customHeight="1" x14ac:dyDescent="0.25">
      <c r="A200" s="4" t="s">
        <v>22</v>
      </c>
      <c r="B200" s="10" t="s">
        <v>312</v>
      </c>
      <c r="C200" s="10" t="s">
        <v>24</v>
      </c>
      <c r="D200" s="11">
        <v>2078</v>
      </c>
      <c r="E200" s="79">
        <f>+F200</f>
        <v>25374.41</v>
      </c>
      <c r="F200" s="12">
        <v>25374.41</v>
      </c>
      <c r="G200" s="17" t="s">
        <v>313</v>
      </c>
      <c r="H200" s="13" t="s">
        <v>32</v>
      </c>
      <c r="I200" s="13" t="s">
        <v>33</v>
      </c>
    </row>
    <row r="201" spans="1:9" ht="15.75" hidden="1" customHeight="1" x14ac:dyDescent="0.25">
      <c r="A201" s="4" t="s">
        <v>22</v>
      </c>
      <c r="B201" s="10" t="s">
        <v>312</v>
      </c>
      <c r="C201" s="10" t="s">
        <v>24</v>
      </c>
      <c r="D201" s="11">
        <v>2133.34</v>
      </c>
      <c r="E201" s="63"/>
      <c r="F201" s="12"/>
      <c r="G201" s="12"/>
      <c r="H201" s="13" t="s">
        <v>45</v>
      </c>
      <c r="I201" s="10" t="s">
        <v>26</v>
      </c>
    </row>
    <row r="202" spans="1:9" ht="15.75" hidden="1" customHeight="1" x14ac:dyDescent="0.25">
      <c r="A202" s="4" t="s">
        <v>22</v>
      </c>
      <c r="B202" s="10" t="s">
        <v>312</v>
      </c>
      <c r="C202" s="10" t="s">
        <v>24</v>
      </c>
      <c r="D202" s="11">
        <v>2196</v>
      </c>
      <c r="E202" s="63"/>
      <c r="F202" s="12"/>
      <c r="G202" s="12"/>
      <c r="H202" s="13" t="s">
        <v>25</v>
      </c>
      <c r="I202" s="10" t="s">
        <v>26</v>
      </c>
    </row>
    <row r="203" spans="1:9" ht="15.75" hidden="1" customHeight="1" x14ac:dyDescent="0.25">
      <c r="A203" s="4" t="s">
        <v>22</v>
      </c>
      <c r="B203" s="10" t="s">
        <v>312</v>
      </c>
      <c r="C203" s="10" t="s">
        <v>24</v>
      </c>
      <c r="D203" s="11">
        <v>2316.29</v>
      </c>
      <c r="E203" s="63"/>
      <c r="F203" s="12"/>
      <c r="G203" s="12"/>
      <c r="H203" s="13" t="s">
        <v>163</v>
      </c>
      <c r="I203" s="10" t="s">
        <v>317</v>
      </c>
    </row>
    <row r="204" spans="1:9" ht="15.75" hidden="1" customHeight="1" x14ac:dyDescent="0.25">
      <c r="A204" s="4" t="s">
        <v>22</v>
      </c>
      <c r="B204" s="10" t="s">
        <v>312</v>
      </c>
      <c r="C204" s="10" t="s">
        <v>24</v>
      </c>
      <c r="D204" s="11">
        <v>2371.6</v>
      </c>
      <c r="E204" s="63"/>
      <c r="F204" s="12"/>
      <c r="G204" s="12"/>
      <c r="H204" s="13" t="s">
        <v>35</v>
      </c>
      <c r="I204" s="10" t="s">
        <v>319</v>
      </c>
    </row>
    <row r="205" spans="1:9" ht="15.75" hidden="1" customHeight="1" x14ac:dyDescent="0.25">
      <c r="A205" s="4" t="s">
        <v>22</v>
      </c>
      <c r="B205" s="10" t="s">
        <v>312</v>
      </c>
      <c r="C205" s="10" t="s">
        <v>24</v>
      </c>
      <c r="D205" s="11">
        <v>2424.9</v>
      </c>
      <c r="E205" s="63"/>
      <c r="F205" s="12"/>
      <c r="G205" s="12"/>
      <c r="H205" s="13" t="s">
        <v>38</v>
      </c>
      <c r="I205" s="10" t="s">
        <v>26</v>
      </c>
    </row>
    <row r="206" spans="1:9" ht="15.75" hidden="1" customHeight="1" x14ac:dyDescent="0.25">
      <c r="A206" s="4" t="s">
        <v>22</v>
      </c>
      <c r="B206" s="10" t="s">
        <v>312</v>
      </c>
      <c r="C206" s="10" t="s">
        <v>24</v>
      </c>
      <c r="D206" s="11">
        <v>2492.61</v>
      </c>
      <c r="E206" s="63"/>
      <c r="F206" s="12"/>
      <c r="G206" s="12"/>
      <c r="H206" s="13" t="s">
        <v>29</v>
      </c>
      <c r="I206" s="10" t="s">
        <v>322</v>
      </c>
    </row>
    <row r="207" spans="1:9" ht="15.75" hidden="1" customHeight="1" x14ac:dyDescent="0.25">
      <c r="A207" s="4" t="s">
        <v>22</v>
      </c>
      <c r="B207" s="10" t="s">
        <v>312</v>
      </c>
      <c r="C207" s="10" t="s">
        <v>24</v>
      </c>
      <c r="D207" s="11">
        <v>2517.38</v>
      </c>
      <c r="E207" s="63"/>
      <c r="F207" s="12"/>
      <c r="G207" s="12"/>
      <c r="H207" s="13" t="s">
        <v>40</v>
      </c>
      <c r="I207" s="10" t="s">
        <v>26</v>
      </c>
    </row>
    <row r="208" spans="1:9" ht="15.75" customHeight="1" x14ac:dyDescent="0.25">
      <c r="A208" s="4" t="s">
        <v>22</v>
      </c>
      <c r="B208" s="10" t="s">
        <v>325</v>
      </c>
      <c r="C208" s="10" t="s">
        <v>24</v>
      </c>
      <c r="D208" s="11">
        <v>715</v>
      </c>
      <c r="E208" s="79">
        <f>+F208</f>
        <v>15881.25</v>
      </c>
      <c r="F208" s="12">
        <v>15881.25</v>
      </c>
      <c r="G208" s="17" t="s">
        <v>326</v>
      </c>
      <c r="H208" s="13" t="s">
        <v>32</v>
      </c>
      <c r="I208" s="13" t="s">
        <v>33</v>
      </c>
    </row>
    <row r="209" spans="1:9" ht="15.75" hidden="1" customHeight="1" x14ac:dyDescent="0.25">
      <c r="A209" s="4" t="s">
        <v>22</v>
      </c>
      <c r="B209" s="10" t="s">
        <v>325</v>
      </c>
      <c r="C209" s="10" t="s">
        <v>24</v>
      </c>
      <c r="D209" s="11">
        <v>814</v>
      </c>
      <c r="E209" s="63"/>
      <c r="F209" s="12"/>
      <c r="G209" s="12"/>
      <c r="H209" s="13" t="s">
        <v>116</v>
      </c>
      <c r="I209" s="10" t="s">
        <v>117</v>
      </c>
    </row>
    <row r="210" spans="1:9" ht="15.75" hidden="1" customHeight="1" x14ac:dyDescent="0.25">
      <c r="A210" s="4" t="s">
        <v>22</v>
      </c>
      <c r="B210" s="10" t="s">
        <v>325</v>
      </c>
      <c r="C210" s="10" t="s">
        <v>24</v>
      </c>
      <c r="D210" s="11">
        <v>860.75</v>
      </c>
      <c r="E210" s="63"/>
      <c r="F210" s="12"/>
      <c r="G210" s="12"/>
      <c r="H210" s="13" t="s">
        <v>40</v>
      </c>
      <c r="I210" s="10" t="s">
        <v>41</v>
      </c>
    </row>
    <row r="211" spans="1:9" ht="15.75" hidden="1" customHeight="1" x14ac:dyDescent="0.25">
      <c r="A211" s="4" t="s">
        <v>22</v>
      </c>
      <c r="B211" s="10" t="s">
        <v>325</v>
      </c>
      <c r="C211" s="10" t="s">
        <v>24</v>
      </c>
      <c r="D211" s="11">
        <v>868.43</v>
      </c>
      <c r="E211" s="63"/>
      <c r="F211" s="12"/>
      <c r="G211" s="12"/>
      <c r="H211" s="13" t="s">
        <v>45</v>
      </c>
      <c r="I211" s="10" t="s">
        <v>41</v>
      </c>
    </row>
    <row r="212" spans="1:9" ht="15.75" hidden="1" customHeight="1" x14ac:dyDescent="0.25">
      <c r="A212" s="4" t="s">
        <v>22</v>
      </c>
      <c r="B212" s="10" t="s">
        <v>325</v>
      </c>
      <c r="C212" s="10" t="s">
        <v>52</v>
      </c>
      <c r="D212" s="11">
        <v>886.55</v>
      </c>
      <c r="E212" s="63"/>
      <c r="F212" s="12"/>
      <c r="G212" s="12"/>
      <c r="H212" s="13" t="s">
        <v>40</v>
      </c>
      <c r="I212" s="10" t="s">
        <v>26</v>
      </c>
    </row>
    <row r="213" spans="1:9" ht="15.75" hidden="1" customHeight="1" x14ac:dyDescent="0.25">
      <c r="A213" s="4" t="s">
        <v>22</v>
      </c>
      <c r="B213" s="10" t="s">
        <v>325</v>
      </c>
      <c r="C213" s="10" t="s">
        <v>24</v>
      </c>
      <c r="D213" s="11">
        <v>944</v>
      </c>
      <c r="E213" s="63"/>
      <c r="F213" s="12"/>
      <c r="G213" s="12"/>
      <c r="H213" s="13" t="s">
        <v>48</v>
      </c>
      <c r="I213" s="10" t="s">
        <v>43</v>
      </c>
    </row>
    <row r="214" spans="1:9" ht="15.75" hidden="1" customHeight="1" x14ac:dyDescent="0.25">
      <c r="A214" s="4" t="s">
        <v>22</v>
      </c>
      <c r="B214" s="10" t="s">
        <v>325</v>
      </c>
      <c r="C214" s="10" t="s">
        <v>24</v>
      </c>
      <c r="D214" s="11">
        <v>954.86</v>
      </c>
      <c r="E214" s="63"/>
      <c r="F214" s="12"/>
      <c r="G214" s="12"/>
      <c r="H214" s="13" t="s">
        <v>29</v>
      </c>
      <c r="I214" s="10" t="s">
        <v>333</v>
      </c>
    </row>
    <row r="215" spans="1:9" ht="15.75" hidden="1" customHeight="1" x14ac:dyDescent="0.25">
      <c r="A215" s="4" t="s">
        <v>22</v>
      </c>
      <c r="B215" s="10" t="s">
        <v>325</v>
      </c>
      <c r="C215" s="10" t="s">
        <v>24</v>
      </c>
      <c r="D215" s="11">
        <v>969</v>
      </c>
      <c r="E215" s="63"/>
      <c r="F215" s="12"/>
      <c r="G215" s="12"/>
      <c r="H215" s="13" t="s">
        <v>25</v>
      </c>
      <c r="I215" s="10" t="s">
        <v>26</v>
      </c>
    </row>
    <row r="216" spans="1:9" ht="15.75" hidden="1" customHeight="1" x14ac:dyDescent="0.25">
      <c r="A216" s="4" t="s">
        <v>22</v>
      </c>
      <c r="B216" s="10" t="s">
        <v>325</v>
      </c>
      <c r="C216" s="10" t="s">
        <v>24</v>
      </c>
      <c r="D216" s="11">
        <v>973</v>
      </c>
      <c r="E216" s="63"/>
      <c r="F216" s="12"/>
      <c r="G216" s="12"/>
      <c r="H216" s="13" t="s">
        <v>35</v>
      </c>
      <c r="I216" s="10" t="s">
        <v>319</v>
      </c>
    </row>
    <row r="217" spans="1:9" ht="15.75" hidden="1" customHeight="1" x14ac:dyDescent="0.25">
      <c r="A217" s="4" t="s">
        <v>22</v>
      </c>
      <c r="B217" s="10" t="s">
        <v>325</v>
      </c>
      <c r="C217" s="10" t="s">
        <v>28</v>
      </c>
      <c r="D217" s="11">
        <v>1035.94</v>
      </c>
      <c r="E217" s="63"/>
      <c r="F217" s="12"/>
      <c r="G217" s="12"/>
      <c r="H217" s="13" t="s">
        <v>40</v>
      </c>
      <c r="I217" s="10" t="s">
        <v>43</v>
      </c>
    </row>
    <row r="218" spans="1:9" ht="15.75" hidden="1" customHeight="1" x14ac:dyDescent="0.25">
      <c r="A218" s="4" t="s">
        <v>22</v>
      </c>
      <c r="B218" s="10" t="s">
        <v>325</v>
      </c>
      <c r="C218" s="10" t="s">
        <v>24</v>
      </c>
      <c r="D218" s="11">
        <v>1050</v>
      </c>
      <c r="E218" s="63"/>
      <c r="F218" s="12"/>
      <c r="G218" s="12"/>
      <c r="H218" s="13" t="s">
        <v>38</v>
      </c>
      <c r="I218" s="10" t="s">
        <v>33</v>
      </c>
    </row>
    <row r="219" spans="1:9" ht="15.75" hidden="1" customHeight="1" x14ac:dyDescent="0.25">
      <c r="A219" s="4" t="s">
        <v>22</v>
      </c>
      <c r="B219" s="10" t="s">
        <v>325</v>
      </c>
      <c r="C219" s="10" t="s">
        <v>24</v>
      </c>
      <c r="D219" s="11">
        <v>1110.95</v>
      </c>
      <c r="E219" s="63"/>
      <c r="F219" s="12"/>
      <c r="G219" s="12"/>
      <c r="H219" s="13" t="s">
        <v>85</v>
      </c>
      <c r="I219" s="10" t="s">
        <v>41</v>
      </c>
    </row>
    <row r="220" spans="1:9" ht="15.75" hidden="1" customHeight="1" x14ac:dyDescent="0.25">
      <c r="A220" s="4" t="s">
        <v>22</v>
      </c>
      <c r="B220" s="10" t="s">
        <v>325</v>
      </c>
      <c r="C220" s="10" t="s">
        <v>24</v>
      </c>
      <c r="D220" s="11">
        <v>1340</v>
      </c>
      <c r="E220" s="63"/>
      <c r="F220" s="12"/>
      <c r="G220" s="12"/>
      <c r="H220" s="13" t="s">
        <v>54</v>
      </c>
      <c r="I220" s="10" t="s">
        <v>340</v>
      </c>
    </row>
    <row r="221" spans="1:9" ht="15.75" customHeight="1" x14ac:dyDescent="0.25">
      <c r="A221" s="4" t="s">
        <v>22</v>
      </c>
      <c r="B221" s="10" t="s">
        <v>342</v>
      </c>
      <c r="C221" s="10" t="s">
        <v>24</v>
      </c>
      <c r="D221" s="11">
        <v>831.2</v>
      </c>
      <c r="E221" s="79">
        <f>+F221</f>
        <v>12719.86</v>
      </c>
      <c r="F221" s="12">
        <v>12719.86</v>
      </c>
      <c r="G221" s="17" t="s">
        <v>326</v>
      </c>
      <c r="H221" s="13" t="s">
        <v>32</v>
      </c>
      <c r="I221" s="13" t="s">
        <v>33</v>
      </c>
    </row>
    <row r="222" spans="1:9" ht="15.75" hidden="1" customHeight="1" x14ac:dyDescent="0.25">
      <c r="A222" s="4" t="s">
        <v>22</v>
      </c>
      <c r="B222" s="10" t="s">
        <v>342</v>
      </c>
      <c r="C222" s="10" t="s">
        <v>24</v>
      </c>
      <c r="D222" s="11">
        <v>918.74</v>
      </c>
      <c r="E222" s="63"/>
      <c r="F222" s="12"/>
      <c r="G222" s="12"/>
      <c r="H222" s="13" t="s">
        <v>29</v>
      </c>
      <c r="I222" s="10" t="s">
        <v>343</v>
      </c>
    </row>
    <row r="223" spans="1:9" ht="15.75" hidden="1" customHeight="1" x14ac:dyDescent="0.25">
      <c r="A223" s="4" t="s">
        <v>22</v>
      </c>
      <c r="B223" s="10" t="s">
        <v>342</v>
      </c>
      <c r="C223" s="10" t="s">
        <v>24</v>
      </c>
      <c r="D223" s="11">
        <v>921.65</v>
      </c>
      <c r="E223" s="63"/>
      <c r="F223" s="12"/>
      <c r="G223" s="12"/>
      <c r="H223" s="13" t="s">
        <v>40</v>
      </c>
      <c r="I223" s="10" t="s">
        <v>26</v>
      </c>
    </row>
    <row r="224" spans="1:9" ht="15.75" hidden="1" customHeight="1" x14ac:dyDescent="0.25">
      <c r="A224" s="4" t="s">
        <v>22</v>
      </c>
      <c r="B224" s="10" t="s">
        <v>342</v>
      </c>
      <c r="C224" s="10" t="s">
        <v>24</v>
      </c>
      <c r="D224" s="11">
        <v>953.99</v>
      </c>
      <c r="E224" s="63"/>
      <c r="F224" s="12"/>
      <c r="G224" s="12"/>
      <c r="H224" s="13" t="s">
        <v>48</v>
      </c>
      <c r="I224" s="10" t="s">
        <v>43</v>
      </c>
    </row>
    <row r="225" spans="1:9" ht="15.75" hidden="1" customHeight="1" x14ac:dyDescent="0.25">
      <c r="A225" s="4" t="s">
        <v>22</v>
      </c>
      <c r="B225" s="10" t="s">
        <v>342</v>
      </c>
      <c r="C225" s="10" t="s">
        <v>24</v>
      </c>
      <c r="D225" s="11">
        <v>1099</v>
      </c>
      <c r="E225" s="63"/>
      <c r="F225" s="12"/>
      <c r="G225" s="12"/>
      <c r="H225" s="13" t="s">
        <v>35</v>
      </c>
      <c r="I225" s="10" t="s">
        <v>319</v>
      </c>
    </row>
    <row r="226" spans="1:9" ht="15.75" hidden="1" customHeight="1" x14ac:dyDescent="0.25">
      <c r="A226" s="4" t="s">
        <v>22</v>
      </c>
      <c r="B226" s="10" t="s">
        <v>342</v>
      </c>
      <c r="C226" s="10" t="s">
        <v>24</v>
      </c>
      <c r="D226" s="11">
        <v>1186</v>
      </c>
      <c r="E226" s="63"/>
      <c r="F226" s="12"/>
      <c r="G226" s="12"/>
      <c r="H226" s="13" t="s">
        <v>25</v>
      </c>
      <c r="I226" s="10" t="s">
        <v>26</v>
      </c>
    </row>
    <row r="227" spans="1:9" ht="15.75" hidden="1" customHeight="1" x14ac:dyDescent="0.25">
      <c r="A227" s="4" t="s">
        <v>22</v>
      </c>
      <c r="B227" s="10" t="s">
        <v>342</v>
      </c>
      <c r="C227" s="10" t="s">
        <v>24</v>
      </c>
      <c r="D227" s="11">
        <v>1240</v>
      </c>
      <c r="E227" s="63"/>
      <c r="F227" s="12"/>
      <c r="G227" s="12"/>
      <c r="H227" s="13" t="s">
        <v>45</v>
      </c>
      <c r="I227" s="10" t="s">
        <v>114</v>
      </c>
    </row>
    <row r="228" spans="1:9" ht="15.75" hidden="1" customHeight="1" x14ac:dyDescent="0.25">
      <c r="A228" s="4" t="s">
        <v>22</v>
      </c>
      <c r="B228" s="10" t="s">
        <v>342</v>
      </c>
      <c r="C228" s="10" t="s">
        <v>24</v>
      </c>
      <c r="D228" s="11">
        <v>1360</v>
      </c>
      <c r="E228" s="63"/>
      <c r="F228" s="12"/>
      <c r="G228" s="12"/>
      <c r="H228" s="13" t="s">
        <v>54</v>
      </c>
      <c r="I228" s="10" t="s">
        <v>349</v>
      </c>
    </row>
    <row r="229" spans="1:9" ht="15.75" customHeight="1" x14ac:dyDescent="0.25">
      <c r="A229" s="4" t="s">
        <v>22</v>
      </c>
      <c r="B229" s="10" t="s">
        <v>351</v>
      </c>
      <c r="C229" s="10" t="s">
        <v>24</v>
      </c>
      <c r="D229" s="11">
        <v>898</v>
      </c>
      <c r="E229" s="79">
        <f>+F229</f>
        <v>28350</v>
      </c>
      <c r="F229" s="12">
        <v>28350</v>
      </c>
      <c r="G229" s="62" t="s">
        <v>352</v>
      </c>
      <c r="H229" s="13" t="s">
        <v>25</v>
      </c>
      <c r="I229" s="13" t="s">
        <v>353</v>
      </c>
    </row>
    <row r="230" spans="1:9" ht="15.75" customHeight="1" x14ac:dyDescent="0.25">
      <c r="A230" s="4" t="s">
        <v>22</v>
      </c>
      <c r="B230" s="10" t="s">
        <v>351</v>
      </c>
      <c r="C230" s="10" t="s">
        <v>24</v>
      </c>
      <c r="D230" s="11">
        <v>915</v>
      </c>
      <c r="E230" s="79">
        <f>+F230</f>
        <v>21606.23</v>
      </c>
      <c r="F230" s="12">
        <v>21606.23</v>
      </c>
      <c r="G230" s="17" t="s">
        <v>326</v>
      </c>
      <c r="H230" s="13" t="s">
        <v>32</v>
      </c>
      <c r="I230" s="13" t="s">
        <v>33</v>
      </c>
    </row>
    <row r="231" spans="1:9" ht="15.75" hidden="1" customHeight="1" x14ac:dyDescent="0.25">
      <c r="A231" s="4" t="s">
        <v>22</v>
      </c>
      <c r="B231" s="10" t="s">
        <v>351</v>
      </c>
      <c r="C231" s="10" t="s">
        <v>24</v>
      </c>
      <c r="D231" s="11">
        <v>918</v>
      </c>
      <c r="E231" s="63"/>
      <c r="F231" s="12"/>
      <c r="G231" s="12"/>
      <c r="H231" s="13" t="s">
        <v>45</v>
      </c>
      <c r="I231" s="10" t="s">
        <v>355</v>
      </c>
    </row>
    <row r="232" spans="1:9" ht="15.75" hidden="1" customHeight="1" x14ac:dyDescent="0.25">
      <c r="A232" s="4" t="s">
        <v>22</v>
      </c>
      <c r="B232" s="10" t="s">
        <v>351</v>
      </c>
      <c r="C232" s="10" t="s">
        <v>28</v>
      </c>
      <c r="D232" s="11">
        <v>929.11</v>
      </c>
      <c r="E232" s="63"/>
      <c r="F232" s="12"/>
      <c r="G232" s="12"/>
      <c r="H232" s="13" t="s">
        <v>29</v>
      </c>
      <c r="I232" s="10" t="s">
        <v>357</v>
      </c>
    </row>
    <row r="233" spans="1:9" ht="15.75" hidden="1" customHeight="1" x14ac:dyDescent="0.25">
      <c r="A233" s="4" t="s">
        <v>22</v>
      </c>
      <c r="B233" s="10" t="s">
        <v>351</v>
      </c>
      <c r="C233" s="10" t="s">
        <v>24</v>
      </c>
      <c r="D233" s="11">
        <v>984.73</v>
      </c>
      <c r="E233" s="63"/>
      <c r="F233" s="12"/>
      <c r="G233" s="12"/>
      <c r="H233" s="13" t="s">
        <v>40</v>
      </c>
      <c r="I233" s="10" t="s">
        <v>41</v>
      </c>
    </row>
    <row r="234" spans="1:9" ht="15.75" hidden="1" customHeight="1" x14ac:dyDescent="0.25">
      <c r="A234" s="4" t="s">
        <v>22</v>
      </c>
      <c r="B234" s="10" t="s">
        <v>351</v>
      </c>
      <c r="C234" s="10" t="s">
        <v>28</v>
      </c>
      <c r="D234" s="11">
        <v>986.48</v>
      </c>
      <c r="E234" s="63"/>
      <c r="F234" s="12"/>
      <c r="G234" s="12"/>
      <c r="H234" s="13" t="s">
        <v>40</v>
      </c>
      <c r="I234" s="10" t="s">
        <v>355</v>
      </c>
    </row>
    <row r="235" spans="1:9" ht="15.75" hidden="1" customHeight="1" x14ac:dyDescent="0.25">
      <c r="A235" s="4" t="s">
        <v>22</v>
      </c>
      <c r="B235" s="10" t="s">
        <v>351</v>
      </c>
      <c r="C235" s="10" t="s">
        <v>24</v>
      </c>
      <c r="D235" s="11">
        <v>986.62</v>
      </c>
      <c r="E235" s="63"/>
      <c r="F235" s="12"/>
      <c r="G235" s="12"/>
      <c r="H235" s="13" t="s">
        <v>48</v>
      </c>
      <c r="I235" s="10" t="s">
        <v>43</v>
      </c>
    </row>
    <row r="236" spans="1:9" ht="15.75" hidden="1" customHeight="1" x14ac:dyDescent="0.25">
      <c r="A236" s="4" t="s">
        <v>22</v>
      </c>
      <c r="B236" s="10" t="s">
        <v>351</v>
      </c>
      <c r="C236" s="10" t="s">
        <v>28</v>
      </c>
      <c r="D236" s="11">
        <v>999</v>
      </c>
      <c r="E236" s="63"/>
      <c r="F236" s="12"/>
      <c r="G236" s="12"/>
      <c r="H236" s="13" t="s">
        <v>25</v>
      </c>
      <c r="I236" s="10" t="s">
        <v>26</v>
      </c>
    </row>
    <row r="237" spans="1:9" ht="15.75" hidden="1" customHeight="1" x14ac:dyDescent="0.25">
      <c r="A237" s="4" t="s">
        <v>22</v>
      </c>
      <c r="B237" s="10" t="s">
        <v>351</v>
      </c>
      <c r="C237" s="10" t="s">
        <v>52</v>
      </c>
      <c r="D237" s="11">
        <v>1007.44</v>
      </c>
      <c r="E237" s="63"/>
      <c r="F237" s="12"/>
      <c r="G237" s="12"/>
      <c r="H237" s="13" t="s">
        <v>29</v>
      </c>
      <c r="I237" s="10" t="s">
        <v>362</v>
      </c>
    </row>
    <row r="238" spans="1:9" ht="15.75" hidden="1" customHeight="1" x14ac:dyDescent="0.25">
      <c r="A238" s="4" t="s">
        <v>22</v>
      </c>
      <c r="B238" s="10" t="s">
        <v>351</v>
      </c>
      <c r="C238" s="10" t="s">
        <v>24</v>
      </c>
      <c r="D238" s="11">
        <v>1012</v>
      </c>
      <c r="E238" s="63"/>
      <c r="F238" s="12"/>
      <c r="G238" s="12"/>
      <c r="H238" s="13" t="s">
        <v>35</v>
      </c>
      <c r="I238" s="10" t="s">
        <v>319</v>
      </c>
    </row>
    <row r="239" spans="1:9" ht="15.75" hidden="1" customHeight="1" x14ac:dyDescent="0.25">
      <c r="A239" s="4" t="s">
        <v>22</v>
      </c>
      <c r="B239" s="10" t="s">
        <v>351</v>
      </c>
      <c r="C239" s="10" t="s">
        <v>52</v>
      </c>
      <c r="D239" s="11">
        <v>1067.3399999999999</v>
      </c>
      <c r="E239" s="63"/>
      <c r="F239" s="12"/>
      <c r="G239" s="12"/>
      <c r="H239" s="13" t="s">
        <v>40</v>
      </c>
      <c r="I239" s="10" t="s">
        <v>43</v>
      </c>
    </row>
    <row r="240" spans="1:9" ht="15.75" hidden="1" customHeight="1" x14ac:dyDescent="0.25">
      <c r="A240" s="4" t="s">
        <v>22</v>
      </c>
      <c r="B240" s="10" t="s">
        <v>351</v>
      </c>
      <c r="C240" s="10" t="s">
        <v>261</v>
      </c>
      <c r="D240" s="11">
        <v>1283.96</v>
      </c>
      <c r="E240" s="63"/>
      <c r="F240" s="12"/>
      <c r="G240" s="12"/>
      <c r="H240" s="13" t="s">
        <v>40</v>
      </c>
      <c r="I240" s="10" t="s">
        <v>26</v>
      </c>
    </row>
    <row r="241" spans="1:9" ht="15.75" hidden="1" customHeight="1" x14ac:dyDescent="0.25">
      <c r="A241" s="4" t="s">
        <v>22</v>
      </c>
      <c r="B241" s="10" t="s">
        <v>351</v>
      </c>
      <c r="C241" s="10" t="s">
        <v>24</v>
      </c>
      <c r="D241" s="11">
        <v>1292.97</v>
      </c>
      <c r="E241" s="63"/>
      <c r="F241" s="12"/>
      <c r="G241" s="12"/>
      <c r="H241" s="13" t="s">
        <v>29</v>
      </c>
      <c r="I241" s="10" t="s">
        <v>343</v>
      </c>
    </row>
    <row r="242" spans="1:9" ht="15.75" hidden="1" customHeight="1" x14ac:dyDescent="0.25">
      <c r="A242" s="4" t="s">
        <v>22</v>
      </c>
      <c r="B242" s="10" t="s">
        <v>351</v>
      </c>
      <c r="C242" s="10" t="s">
        <v>24</v>
      </c>
      <c r="D242" s="11">
        <v>1334.96</v>
      </c>
      <c r="E242" s="63"/>
      <c r="F242" s="12"/>
      <c r="G242" s="12"/>
      <c r="H242" s="13" t="s">
        <v>85</v>
      </c>
      <c r="I242" s="10" t="s">
        <v>353</v>
      </c>
    </row>
    <row r="243" spans="1:9" ht="15.75" hidden="1" customHeight="1" x14ac:dyDescent="0.25">
      <c r="A243" s="4" t="s">
        <v>22</v>
      </c>
      <c r="B243" s="10" t="s">
        <v>351</v>
      </c>
      <c r="C243" s="10" t="s">
        <v>24</v>
      </c>
      <c r="D243" s="11">
        <v>1360</v>
      </c>
      <c r="E243" s="63"/>
      <c r="F243" s="12"/>
      <c r="G243" s="12"/>
      <c r="H243" s="13" t="s">
        <v>54</v>
      </c>
      <c r="I243" s="10" t="s">
        <v>340</v>
      </c>
    </row>
    <row r="244" spans="1:9" ht="15.75" hidden="1" customHeight="1" x14ac:dyDescent="0.25">
      <c r="A244" s="4" t="s">
        <v>22</v>
      </c>
      <c r="B244" s="10" t="s">
        <v>351</v>
      </c>
      <c r="C244" s="10" t="s">
        <v>24</v>
      </c>
      <c r="D244" s="11">
        <v>1424.5</v>
      </c>
      <c r="E244" s="63"/>
      <c r="F244" s="12"/>
      <c r="G244" s="12"/>
      <c r="H244" s="13" t="s">
        <v>38</v>
      </c>
      <c r="I244" s="10" t="s">
        <v>26</v>
      </c>
    </row>
    <row r="245" spans="1:9" ht="15.75" customHeight="1" x14ac:dyDescent="0.25">
      <c r="A245" s="4" t="s">
        <v>22</v>
      </c>
      <c r="B245" s="10" t="s">
        <v>370</v>
      </c>
      <c r="C245" s="10" t="s">
        <v>24</v>
      </c>
      <c r="D245" s="11">
        <v>1372.8</v>
      </c>
      <c r="E245" s="79">
        <f>+F245</f>
        <v>34467.08</v>
      </c>
      <c r="F245" s="12">
        <v>34467.08</v>
      </c>
      <c r="G245" s="17" t="s">
        <v>371</v>
      </c>
      <c r="H245" s="13" t="s">
        <v>32</v>
      </c>
      <c r="I245" s="13" t="s">
        <v>33</v>
      </c>
    </row>
    <row r="246" spans="1:9" ht="15.75" hidden="1" customHeight="1" x14ac:dyDescent="0.25">
      <c r="A246" s="4" t="s">
        <v>22</v>
      </c>
      <c r="B246" s="10" t="s">
        <v>370</v>
      </c>
      <c r="C246" s="10" t="s">
        <v>28</v>
      </c>
      <c r="D246" s="11">
        <v>1388.52</v>
      </c>
      <c r="E246" s="63"/>
      <c r="F246" s="12"/>
      <c r="G246" s="12"/>
      <c r="H246" s="13" t="s">
        <v>29</v>
      </c>
      <c r="I246" s="10" t="s">
        <v>373</v>
      </c>
    </row>
    <row r="247" spans="1:9" ht="15.75" hidden="1" customHeight="1" x14ac:dyDescent="0.25">
      <c r="A247" s="4" t="s">
        <v>22</v>
      </c>
      <c r="B247" s="10" t="s">
        <v>370</v>
      </c>
      <c r="C247" s="10" t="s">
        <v>24</v>
      </c>
      <c r="D247" s="11">
        <v>1399.77</v>
      </c>
      <c r="E247" s="63"/>
      <c r="F247" s="12"/>
      <c r="G247" s="12"/>
      <c r="H247" s="13" t="s">
        <v>35</v>
      </c>
      <c r="I247" s="10" t="s">
        <v>319</v>
      </c>
    </row>
    <row r="248" spans="1:9" ht="15.75" hidden="1" customHeight="1" x14ac:dyDescent="0.25">
      <c r="A248" s="4" t="s">
        <v>22</v>
      </c>
      <c r="B248" s="10" t="s">
        <v>370</v>
      </c>
      <c r="C248" s="10" t="s">
        <v>24</v>
      </c>
      <c r="D248" s="11">
        <v>1421.9</v>
      </c>
      <c r="E248" s="63"/>
      <c r="F248" s="12"/>
      <c r="G248" s="12"/>
      <c r="H248" s="13" t="s">
        <v>38</v>
      </c>
      <c r="I248" s="10" t="s">
        <v>33</v>
      </c>
    </row>
    <row r="249" spans="1:9" ht="15.75" hidden="1" customHeight="1" x14ac:dyDescent="0.25">
      <c r="A249" s="4" t="s">
        <v>22</v>
      </c>
      <c r="B249" s="10" t="s">
        <v>370</v>
      </c>
      <c r="C249" s="10" t="s">
        <v>24</v>
      </c>
      <c r="D249" s="11">
        <v>1444</v>
      </c>
      <c r="E249" s="63"/>
      <c r="F249" s="12"/>
      <c r="G249" s="12"/>
      <c r="H249" s="13" t="s">
        <v>25</v>
      </c>
      <c r="I249" s="10" t="s">
        <v>26</v>
      </c>
    </row>
    <row r="250" spans="1:9" ht="15.75" hidden="1" customHeight="1" x14ac:dyDescent="0.25">
      <c r="A250" s="4" t="s">
        <v>22</v>
      </c>
      <c r="B250" s="10" t="s">
        <v>370</v>
      </c>
      <c r="C250" s="10" t="s">
        <v>24</v>
      </c>
      <c r="D250" s="11">
        <v>1447.37</v>
      </c>
      <c r="E250" s="63"/>
      <c r="F250" s="12"/>
      <c r="G250" s="12"/>
      <c r="H250" s="13" t="s">
        <v>45</v>
      </c>
      <c r="I250" s="10" t="s">
        <v>26</v>
      </c>
    </row>
    <row r="251" spans="1:9" ht="15.75" hidden="1" customHeight="1" x14ac:dyDescent="0.25">
      <c r="A251" s="4" t="s">
        <v>22</v>
      </c>
      <c r="B251" s="10" t="s">
        <v>370</v>
      </c>
      <c r="C251" s="10" t="s">
        <v>28</v>
      </c>
      <c r="D251" s="11">
        <v>1447.37</v>
      </c>
      <c r="E251" s="63"/>
      <c r="F251" s="12"/>
      <c r="G251" s="12"/>
      <c r="H251" s="13" t="s">
        <v>45</v>
      </c>
      <c r="I251" s="10" t="s">
        <v>41</v>
      </c>
    </row>
    <row r="252" spans="1:9" ht="15.75" hidden="1" customHeight="1" x14ac:dyDescent="0.25">
      <c r="A252" s="4" t="s">
        <v>22</v>
      </c>
      <c r="B252" s="10" t="s">
        <v>370</v>
      </c>
      <c r="C252" s="10" t="s">
        <v>24</v>
      </c>
      <c r="D252" s="11">
        <v>1505.56</v>
      </c>
      <c r="E252" s="63"/>
      <c r="F252" s="12"/>
      <c r="G252" s="12"/>
      <c r="H252" s="13" t="s">
        <v>40</v>
      </c>
      <c r="I252" s="10" t="s">
        <v>43</v>
      </c>
    </row>
    <row r="253" spans="1:9" ht="15.75" hidden="1" customHeight="1" x14ac:dyDescent="0.25">
      <c r="A253" s="4" t="s">
        <v>22</v>
      </c>
      <c r="B253" s="10" t="s">
        <v>370</v>
      </c>
      <c r="C253" s="10" t="s">
        <v>24</v>
      </c>
      <c r="D253" s="11">
        <v>1510.68</v>
      </c>
      <c r="E253" s="63"/>
      <c r="F253" s="12"/>
      <c r="G253" s="12"/>
      <c r="H253" s="13" t="s">
        <v>48</v>
      </c>
      <c r="I253" s="10" t="s">
        <v>43</v>
      </c>
    </row>
    <row r="254" spans="1:9" ht="15.75" hidden="1" customHeight="1" x14ac:dyDescent="0.25">
      <c r="A254" s="4" t="s">
        <v>22</v>
      </c>
      <c r="B254" s="10" t="s">
        <v>370</v>
      </c>
      <c r="C254" s="10" t="s">
        <v>24</v>
      </c>
      <c r="D254" s="11">
        <v>1588.01</v>
      </c>
      <c r="E254" s="63"/>
      <c r="F254" s="12"/>
      <c r="G254" s="12"/>
      <c r="H254" s="13" t="s">
        <v>163</v>
      </c>
      <c r="I254" s="10" t="s">
        <v>381</v>
      </c>
    </row>
    <row r="255" spans="1:9" ht="15.75" hidden="1" customHeight="1" x14ac:dyDescent="0.25">
      <c r="A255" s="4" t="s">
        <v>22</v>
      </c>
      <c r="B255" s="10" t="s">
        <v>370</v>
      </c>
      <c r="C255" s="10" t="s">
        <v>52</v>
      </c>
      <c r="D255" s="11">
        <v>1592.52</v>
      </c>
      <c r="E255" s="63"/>
      <c r="F255" s="12"/>
      <c r="G255" s="12"/>
      <c r="H255" s="13" t="s">
        <v>40</v>
      </c>
      <c r="I255" s="10" t="s">
        <v>26</v>
      </c>
    </row>
    <row r="256" spans="1:9" ht="15.75" hidden="1" customHeight="1" x14ac:dyDescent="0.25">
      <c r="A256" s="4" t="s">
        <v>22</v>
      </c>
      <c r="B256" s="10" t="s">
        <v>370</v>
      </c>
      <c r="C256" s="10" t="s">
        <v>28</v>
      </c>
      <c r="D256" s="11">
        <v>1762.27</v>
      </c>
      <c r="E256" s="63"/>
      <c r="F256" s="12"/>
      <c r="G256" s="12"/>
      <c r="H256" s="13" t="s">
        <v>40</v>
      </c>
      <c r="I256" s="10" t="s">
        <v>41</v>
      </c>
    </row>
    <row r="257" spans="1:15" ht="15.75" hidden="1" customHeight="1" x14ac:dyDescent="0.25">
      <c r="A257" s="4" t="s">
        <v>22</v>
      </c>
      <c r="B257" s="10" t="s">
        <v>370</v>
      </c>
      <c r="C257" s="10" t="s">
        <v>24</v>
      </c>
      <c r="D257" s="11">
        <v>1763.99</v>
      </c>
      <c r="E257" s="63"/>
      <c r="F257" s="12"/>
      <c r="G257" s="12"/>
      <c r="H257" s="13" t="s">
        <v>29</v>
      </c>
      <c r="I257" s="10" t="s">
        <v>385</v>
      </c>
    </row>
    <row r="258" spans="1:15" ht="15.75" hidden="1" customHeight="1" x14ac:dyDescent="0.25">
      <c r="A258" s="4" t="s">
        <v>22</v>
      </c>
      <c r="B258" s="10" t="s">
        <v>370</v>
      </c>
      <c r="C258" s="10" t="s">
        <v>24</v>
      </c>
      <c r="D258" s="11">
        <v>2100</v>
      </c>
      <c r="E258" s="63"/>
      <c r="F258" s="12"/>
      <c r="G258" s="12"/>
      <c r="H258" s="13" t="s">
        <v>54</v>
      </c>
      <c r="I258" s="10" t="s">
        <v>387</v>
      </c>
    </row>
    <row r="259" spans="1:15" ht="15.75" hidden="1" customHeight="1" x14ac:dyDescent="0.25">
      <c r="A259" s="4" t="s">
        <v>22</v>
      </c>
      <c r="B259" s="10" t="s">
        <v>370</v>
      </c>
      <c r="C259" s="10" t="s">
        <v>24</v>
      </c>
      <c r="D259" s="11">
        <v>2214.9</v>
      </c>
      <c r="E259" s="63"/>
      <c r="F259" s="12"/>
      <c r="G259" s="12"/>
      <c r="H259" s="13" t="s">
        <v>85</v>
      </c>
      <c r="I259" s="10" t="s">
        <v>41</v>
      </c>
    </row>
    <row r="260" spans="1:15" ht="15.75" hidden="1" customHeight="1" x14ac:dyDescent="0.25">
      <c r="A260" s="18" t="s">
        <v>390</v>
      </c>
      <c r="B260" s="16" t="s">
        <v>391</v>
      </c>
      <c r="C260" s="16" t="s">
        <v>24</v>
      </c>
      <c r="D260" s="19">
        <v>22826</v>
      </c>
      <c r="E260" s="67"/>
      <c r="F260" s="12"/>
      <c r="G260" s="20"/>
      <c r="H260" s="21" t="s">
        <v>156</v>
      </c>
      <c r="I260" s="16" t="s">
        <v>227</v>
      </c>
      <c r="J260" s="22"/>
      <c r="K260" s="22"/>
      <c r="L260" s="22"/>
      <c r="M260" s="22"/>
      <c r="N260" s="22"/>
      <c r="O260" s="22"/>
    </row>
    <row r="261" spans="1:15" ht="15.75" customHeight="1" x14ac:dyDescent="0.25">
      <c r="A261" s="4" t="s">
        <v>390</v>
      </c>
      <c r="B261" s="10" t="s">
        <v>391</v>
      </c>
      <c r="C261" s="10" t="s">
        <v>24</v>
      </c>
      <c r="D261" s="11">
        <v>87150</v>
      </c>
      <c r="E261" s="79">
        <f>+F261/2</f>
        <v>926391.87</v>
      </c>
      <c r="F261" s="12">
        <v>1852783.74</v>
      </c>
      <c r="G261" s="17" t="s">
        <v>393</v>
      </c>
      <c r="H261" s="13" t="s">
        <v>70</v>
      </c>
      <c r="I261" s="13" t="s">
        <v>394</v>
      </c>
    </row>
    <row r="262" spans="1:15" ht="15.75" hidden="1" customHeight="1" x14ac:dyDescent="0.25">
      <c r="A262" s="4" t="s">
        <v>390</v>
      </c>
      <c r="B262" s="10" t="s">
        <v>391</v>
      </c>
      <c r="C262" s="10" t="s">
        <v>24</v>
      </c>
      <c r="D262" s="11">
        <v>88068.18</v>
      </c>
      <c r="E262" s="63"/>
      <c r="F262" s="12"/>
      <c r="G262" s="12"/>
      <c r="H262" s="13" t="s">
        <v>67</v>
      </c>
      <c r="I262" s="10" t="s">
        <v>396</v>
      </c>
    </row>
    <row r="263" spans="1:15" ht="15.75" hidden="1" customHeight="1" x14ac:dyDescent="0.25">
      <c r="A263" s="4" t="s">
        <v>390</v>
      </c>
      <c r="B263" s="10" t="s">
        <v>391</v>
      </c>
      <c r="C263" s="10" t="s">
        <v>24</v>
      </c>
      <c r="D263" s="11">
        <v>88275.92</v>
      </c>
      <c r="E263" s="63"/>
      <c r="F263" s="12"/>
      <c r="G263" s="12"/>
      <c r="H263" s="13" t="s">
        <v>398</v>
      </c>
      <c r="I263" s="10" t="s">
        <v>399</v>
      </c>
    </row>
    <row r="264" spans="1:15" ht="15.75" hidden="1" customHeight="1" x14ac:dyDescent="0.25">
      <c r="A264" s="4" t="s">
        <v>390</v>
      </c>
      <c r="B264" s="10" t="s">
        <v>391</v>
      </c>
      <c r="C264" s="10" t="s">
        <v>28</v>
      </c>
      <c r="D264" s="11">
        <v>89326.45</v>
      </c>
      <c r="E264" s="63"/>
      <c r="F264" s="12"/>
      <c r="G264" s="12"/>
      <c r="H264" s="13" t="s">
        <v>70</v>
      </c>
      <c r="I264" s="10" t="s">
        <v>401</v>
      </c>
    </row>
    <row r="265" spans="1:15" ht="15.75" hidden="1" customHeight="1" x14ac:dyDescent="0.25">
      <c r="A265" s="4" t="s">
        <v>390</v>
      </c>
      <c r="B265" s="10" t="s">
        <v>391</v>
      </c>
      <c r="C265" s="10" t="s">
        <v>28</v>
      </c>
      <c r="D265" s="11">
        <v>89591.65</v>
      </c>
      <c r="E265" s="63"/>
      <c r="F265" s="12"/>
      <c r="G265" s="12"/>
      <c r="H265" s="13" t="s">
        <v>67</v>
      </c>
      <c r="I265" s="10" t="s">
        <v>403</v>
      </c>
    </row>
    <row r="266" spans="1:15" ht="15.75" hidden="1" customHeight="1" x14ac:dyDescent="0.25">
      <c r="A266" s="4" t="s">
        <v>390</v>
      </c>
      <c r="B266" s="10" t="s">
        <v>391</v>
      </c>
      <c r="C266" s="10" t="s">
        <v>24</v>
      </c>
      <c r="D266" s="11">
        <v>92744.12</v>
      </c>
      <c r="E266" s="63"/>
      <c r="F266" s="12"/>
      <c r="G266" s="12"/>
      <c r="H266" s="13" t="s">
        <v>29</v>
      </c>
      <c r="I266" s="10" t="s">
        <v>405</v>
      </c>
    </row>
    <row r="267" spans="1:15" ht="15.75" hidden="1" customHeight="1" x14ac:dyDescent="0.25">
      <c r="A267" s="4" t="s">
        <v>390</v>
      </c>
      <c r="B267" s="10" t="s">
        <v>391</v>
      </c>
      <c r="C267" s="10" t="s">
        <v>24</v>
      </c>
      <c r="D267" s="11">
        <v>97588</v>
      </c>
      <c r="E267" s="63"/>
      <c r="F267" s="12"/>
      <c r="G267" s="12"/>
      <c r="H267" s="13" t="s">
        <v>54</v>
      </c>
      <c r="I267" s="10" t="s">
        <v>407</v>
      </c>
    </row>
    <row r="268" spans="1:15" ht="15.75" hidden="1" customHeight="1" x14ac:dyDescent="0.25">
      <c r="A268" s="4" t="s">
        <v>390</v>
      </c>
      <c r="B268" s="10" t="s">
        <v>391</v>
      </c>
      <c r="C268" s="10" t="s">
        <v>24</v>
      </c>
      <c r="D268" s="11">
        <v>98156.61</v>
      </c>
      <c r="E268" s="63"/>
      <c r="F268" s="12"/>
      <c r="G268" s="12"/>
      <c r="H268" s="13" t="s">
        <v>409</v>
      </c>
      <c r="I268" s="10" t="s">
        <v>399</v>
      </c>
    </row>
    <row r="269" spans="1:15" ht="15.75" hidden="1" customHeight="1" x14ac:dyDescent="0.25">
      <c r="A269" s="4" t="s">
        <v>390</v>
      </c>
      <c r="B269" s="10" t="s">
        <v>391</v>
      </c>
      <c r="C269" s="10" t="s">
        <v>24</v>
      </c>
      <c r="D269" s="11">
        <v>98544.39</v>
      </c>
      <c r="E269" s="63"/>
      <c r="F269" s="12"/>
      <c r="G269" s="12"/>
      <c r="H269" s="13" t="s">
        <v>45</v>
      </c>
      <c r="I269" s="10" t="s">
        <v>411</v>
      </c>
    </row>
    <row r="270" spans="1:15" ht="15.75" hidden="1" customHeight="1" x14ac:dyDescent="0.25">
      <c r="A270" s="4" t="s">
        <v>390</v>
      </c>
      <c r="B270" s="10" t="s">
        <v>391</v>
      </c>
      <c r="C270" s="10" t="s">
        <v>24</v>
      </c>
      <c r="D270" s="11">
        <v>129866.27</v>
      </c>
      <c r="E270" s="63"/>
      <c r="F270" s="12"/>
      <c r="G270" s="12"/>
      <c r="H270" s="13" t="s">
        <v>189</v>
      </c>
      <c r="I270" s="10" t="s">
        <v>413</v>
      </c>
    </row>
    <row r="271" spans="1:15" ht="15.75" hidden="1" customHeight="1" x14ac:dyDescent="0.25">
      <c r="A271" s="4" t="s">
        <v>390</v>
      </c>
      <c r="B271" s="10" t="s">
        <v>391</v>
      </c>
      <c r="C271" s="10" t="s">
        <v>52</v>
      </c>
      <c r="D271" s="11">
        <v>143642.01999999999</v>
      </c>
      <c r="E271" s="63"/>
      <c r="F271" s="12"/>
      <c r="G271" s="12"/>
      <c r="H271" s="13" t="s">
        <v>70</v>
      </c>
      <c r="I271" s="10" t="s">
        <v>415</v>
      </c>
    </row>
    <row r="272" spans="1:15" ht="15.75" hidden="1" customHeight="1" x14ac:dyDescent="0.25">
      <c r="A272" s="4" t="s">
        <v>390</v>
      </c>
      <c r="B272" s="10" t="s">
        <v>391</v>
      </c>
      <c r="C272" s="10" t="s">
        <v>24</v>
      </c>
      <c r="D272" s="11">
        <v>144336.54999999999</v>
      </c>
      <c r="E272" s="63"/>
      <c r="F272" s="12"/>
      <c r="G272" s="12"/>
      <c r="H272" s="13" t="s">
        <v>40</v>
      </c>
      <c r="I272" s="10" t="s">
        <v>227</v>
      </c>
    </row>
    <row r="273" spans="1:9" ht="15.75" hidden="1" customHeight="1" x14ac:dyDescent="0.25">
      <c r="A273" s="4" t="s">
        <v>390</v>
      </c>
      <c r="B273" s="10" t="s">
        <v>391</v>
      </c>
      <c r="C273" s="10" t="s">
        <v>261</v>
      </c>
      <c r="D273" s="11">
        <v>151417.06</v>
      </c>
      <c r="E273" s="63"/>
      <c r="F273" s="12"/>
      <c r="G273" s="12"/>
      <c r="H273" s="13" t="s">
        <v>67</v>
      </c>
      <c r="I273" s="10" t="s">
        <v>418</v>
      </c>
    </row>
    <row r="274" spans="1:9" ht="15.75" hidden="1" customHeight="1" x14ac:dyDescent="0.25">
      <c r="A274" s="4" t="s">
        <v>390</v>
      </c>
      <c r="B274" s="10" t="s">
        <v>391</v>
      </c>
      <c r="C274" s="10" t="s">
        <v>52</v>
      </c>
      <c r="D274" s="11">
        <v>162603.54999999999</v>
      </c>
      <c r="E274" s="63"/>
      <c r="F274" s="12"/>
      <c r="G274" s="12"/>
      <c r="H274" s="13" t="s">
        <v>67</v>
      </c>
      <c r="I274" s="10" t="s">
        <v>420</v>
      </c>
    </row>
    <row r="275" spans="1:9" ht="15.75" hidden="1" customHeight="1" x14ac:dyDescent="0.25">
      <c r="A275" s="4" t="s">
        <v>390</v>
      </c>
      <c r="B275" s="10" t="s">
        <v>391</v>
      </c>
      <c r="C275" s="10" t="s">
        <v>24</v>
      </c>
      <c r="D275" s="11">
        <v>184475.13</v>
      </c>
      <c r="E275" s="63"/>
      <c r="F275" s="12"/>
      <c r="G275" s="12"/>
      <c r="H275" s="13" t="s">
        <v>48</v>
      </c>
      <c r="I275" s="10" t="s">
        <v>422</v>
      </c>
    </row>
    <row r="276" spans="1:9" ht="15.75" hidden="1" customHeight="1" x14ac:dyDescent="0.25">
      <c r="A276" s="4" t="s">
        <v>390</v>
      </c>
      <c r="B276" s="10" t="s">
        <v>391</v>
      </c>
      <c r="C276" s="10" t="s">
        <v>28</v>
      </c>
      <c r="D276" s="11">
        <v>345901.62</v>
      </c>
      <c r="E276" s="63"/>
      <c r="F276" s="12"/>
      <c r="G276" s="12"/>
      <c r="H276" s="13" t="s">
        <v>40</v>
      </c>
      <c r="I276" s="10" t="s">
        <v>424</v>
      </c>
    </row>
    <row r="277" spans="1:9" ht="15.75" hidden="1" customHeight="1" x14ac:dyDescent="0.25">
      <c r="A277" s="4" t="s">
        <v>390</v>
      </c>
      <c r="B277" s="10" t="s">
        <v>391</v>
      </c>
      <c r="C277" s="10" t="s">
        <v>24</v>
      </c>
      <c r="D277" s="11">
        <v>351267.5</v>
      </c>
      <c r="E277" s="63"/>
      <c r="F277" s="12"/>
      <c r="G277" s="12"/>
      <c r="H277" s="13" t="s">
        <v>222</v>
      </c>
      <c r="I277" s="10" t="s">
        <v>424</v>
      </c>
    </row>
    <row r="278" spans="1:9" ht="15.75" hidden="1" customHeight="1" x14ac:dyDescent="0.25">
      <c r="A278" s="4" t="s">
        <v>390</v>
      </c>
      <c r="B278" s="10" t="s">
        <v>391</v>
      </c>
      <c r="C278" s="10" t="s">
        <v>24</v>
      </c>
      <c r="D278" s="11">
        <v>446766.56</v>
      </c>
      <c r="E278" s="63"/>
      <c r="F278" s="12"/>
      <c r="G278" s="12"/>
      <c r="H278" s="13" t="s">
        <v>85</v>
      </c>
      <c r="I278" s="10" t="s">
        <v>427</v>
      </c>
    </row>
    <row r="279" spans="1:9" ht="15.75" customHeight="1" x14ac:dyDescent="0.25">
      <c r="A279" s="4" t="s">
        <v>390</v>
      </c>
      <c r="B279" s="10" t="s">
        <v>429</v>
      </c>
      <c r="C279" s="10" t="s">
        <v>24</v>
      </c>
      <c r="D279" s="11">
        <v>52173.27</v>
      </c>
      <c r="E279" s="79">
        <f>+F279/6</f>
        <v>83738.443333333329</v>
      </c>
      <c r="F279" s="12">
        <v>502430.66</v>
      </c>
      <c r="G279" s="17" t="s">
        <v>430</v>
      </c>
      <c r="H279" s="13" t="s">
        <v>398</v>
      </c>
      <c r="I279" s="13" t="s">
        <v>431</v>
      </c>
    </row>
    <row r="280" spans="1:9" ht="15.75" hidden="1" customHeight="1" x14ac:dyDescent="0.25">
      <c r="A280" s="4" t="s">
        <v>390</v>
      </c>
      <c r="B280" s="10" t="s">
        <v>429</v>
      </c>
      <c r="C280" s="10" t="s">
        <v>24</v>
      </c>
      <c r="D280" s="11">
        <v>54195.39</v>
      </c>
      <c r="E280" s="63"/>
      <c r="F280" s="12"/>
      <c r="G280" s="12"/>
      <c r="H280" s="13" t="s">
        <v>40</v>
      </c>
      <c r="I280" s="10" t="s">
        <v>433</v>
      </c>
    </row>
    <row r="281" spans="1:9" ht="15.75" hidden="1" customHeight="1" x14ac:dyDescent="0.25">
      <c r="A281" s="4" t="s">
        <v>390</v>
      </c>
      <c r="B281" s="10" t="s">
        <v>429</v>
      </c>
      <c r="C281" s="10" t="s">
        <v>24</v>
      </c>
      <c r="D281" s="11">
        <v>68035.73</v>
      </c>
      <c r="E281" s="63"/>
      <c r="F281" s="12"/>
      <c r="G281" s="12"/>
      <c r="H281" s="13" t="s">
        <v>45</v>
      </c>
      <c r="I281" s="10" t="s">
        <v>433</v>
      </c>
    </row>
    <row r="282" spans="1:9" ht="15.75" customHeight="1" x14ac:dyDescent="0.25">
      <c r="A282" s="4" t="s">
        <v>390</v>
      </c>
      <c r="B282" s="10" t="s">
        <v>436</v>
      </c>
      <c r="C282" s="10" t="s">
        <v>24</v>
      </c>
      <c r="D282" s="11">
        <v>2294000</v>
      </c>
      <c r="E282" s="79">
        <f>+F282/2</f>
        <v>3838140.7050000001</v>
      </c>
      <c r="F282" s="12">
        <v>7676281.4100000001</v>
      </c>
      <c r="G282" s="17" t="s">
        <v>437</v>
      </c>
      <c r="H282" s="13" t="s">
        <v>54</v>
      </c>
      <c r="I282" s="13" t="s">
        <v>438</v>
      </c>
    </row>
    <row r="283" spans="1:9" ht="15.75" hidden="1" customHeight="1" x14ac:dyDescent="0.25">
      <c r="A283" s="4" t="s">
        <v>390</v>
      </c>
      <c r="B283" s="10" t="s">
        <v>436</v>
      </c>
      <c r="C283" s="10" t="s">
        <v>24</v>
      </c>
      <c r="D283" s="11">
        <v>2364988.2599999998</v>
      </c>
      <c r="E283" s="63"/>
      <c r="F283" s="12"/>
      <c r="G283" s="12"/>
      <c r="H283" s="13" t="s">
        <v>398</v>
      </c>
      <c r="I283" s="10" t="s">
        <v>438</v>
      </c>
    </row>
    <row r="284" spans="1:9" ht="15.75" hidden="1" customHeight="1" x14ac:dyDescent="0.25">
      <c r="A284" s="4" t="s">
        <v>390</v>
      </c>
      <c r="B284" s="10" t="s">
        <v>436</v>
      </c>
      <c r="C284" s="10" t="s">
        <v>24</v>
      </c>
      <c r="D284" s="11">
        <v>2434670.9500000002</v>
      </c>
      <c r="E284" s="63"/>
      <c r="F284" s="12"/>
      <c r="G284" s="12"/>
      <c r="H284" s="13" t="s">
        <v>70</v>
      </c>
      <c r="I284" s="10" t="s">
        <v>441</v>
      </c>
    </row>
    <row r="285" spans="1:9" ht="15.75" hidden="1" customHeight="1" x14ac:dyDescent="0.25">
      <c r="A285" s="4" t="s">
        <v>390</v>
      </c>
      <c r="B285" s="10" t="s">
        <v>436</v>
      </c>
      <c r="C285" s="10" t="s">
        <v>24</v>
      </c>
      <c r="D285" s="11">
        <v>2467622</v>
      </c>
      <c r="E285" s="63"/>
      <c r="F285" s="12"/>
      <c r="G285" s="12"/>
      <c r="H285" s="13" t="s">
        <v>443</v>
      </c>
      <c r="I285" s="10" t="s">
        <v>444</v>
      </c>
    </row>
    <row r="286" spans="1:9" ht="15.75" hidden="1" customHeight="1" x14ac:dyDescent="0.25">
      <c r="A286" s="4" t="s">
        <v>390</v>
      </c>
      <c r="B286" s="10" t="s">
        <v>436</v>
      </c>
      <c r="C286" s="10" t="s">
        <v>24</v>
      </c>
      <c r="D286" s="11">
        <v>2539495.8199999998</v>
      </c>
      <c r="E286" s="63"/>
      <c r="F286" s="12"/>
      <c r="G286" s="12"/>
      <c r="H286" s="13" t="s">
        <v>29</v>
      </c>
      <c r="I286" s="10" t="s">
        <v>446</v>
      </c>
    </row>
    <row r="287" spans="1:9" ht="15.75" hidden="1" customHeight="1" x14ac:dyDescent="0.25">
      <c r="A287" s="4" t="s">
        <v>390</v>
      </c>
      <c r="B287" s="10" t="s">
        <v>436</v>
      </c>
      <c r="C287" s="10" t="s">
        <v>24</v>
      </c>
      <c r="D287" s="11">
        <v>2571880.73</v>
      </c>
      <c r="E287" s="63"/>
      <c r="F287" s="12"/>
      <c r="G287" s="12"/>
      <c r="H287" s="13" t="s">
        <v>40</v>
      </c>
      <c r="I287" s="10" t="s">
        <v>448</v>
      </c>
    </row>
    <row r="288" spans="1:9" ht="15.75" hidden="1" customHeight="1" x14ac:dyDescent="0.25">
      <c r="A288" s="4" t="s">
        <v>390</v>
      </c>
      <c r="B288" s="10" t="s">
        <v>436</v>
      </c>
      <c r="C288" s="10" t="s">
        <v>24</v>
      </c>
      <c r="D288" s="11">
        <v>2760373.3</v>
      </c>
      <c r="E288" s="63"/>
      <c r="F288" s="12"/>
      <c r="G288" s="12"/>
      <c r="H288" s="13" t="s">
        <v>45</v>
      </c>
      <c r="I288" s="10" t="s">
        <v>448</v>
      </c>
    </row>
    <row r="289" spans="1:9" ht="15.75" hidden="1" customHeight="1" x14ac:dyDescent="0.25">
      <c r="A289" s="4" t="s">
        <v>390</v>
      </c>
      <c r="B289" s="10" t="s">
        <v>436</v>
      </c>
      <c r="C289" s="10" t="s">
        <v>24</v>
      </c>
      <c r="D289" s="11">
        <v>4594440.51</v>
      </c>
      <c r="E289" s="63"/>
      <c r="F289" s="12"/>
      <c r="G289" s="12"/>
      <c r="H289" s="13" t="s">
        <v>48</v>
      </c>
      <c r="I289" s="10" t="s">
        <v>451</v>
      </c>
    </row>
    <row r="290" spans="1:9" ht="15.75" hidden="1" customHeight="1" x14ac:dyDescent="0.25">
      <c r="A290" s="4" t="s">
        <v>390</v>
      </c>
      <c r="B290" s="10" t="s">
        <v>436</v>
      </c>
      <c r="C290" s="10" t="s">
        <v>24</v>
      </c>
      <c r="D290" s="11">
        <v>6208000</v>
      </c>
      <c r="E290" s="63"/>
      <c r="F290" s="12"/>
      <c r="G290" s="12"/>
      <c r="H290" s="13" t="s">
        <v>25</v>
      </c>
      <c r="I290" s="10" t="s">
        <v>448</v>
      </c>
    </row>
    <row r="291" spans="1:9" ht="15.75" customHeight="1" x14ac:dyDescent="0.25">
      <c r="A291" s="4" t="s">
        <v>390</v>
      </c>
      <c r="B291" s="10" t="s">
        <v>453</v>
      </c>
      <c r="C291" s="10" t="s">
        <v>24</v>
      </c>
      <c r="D291" s="11">
        <v>1883.33</v>
      </c>
      <c r="E291" s="79">
        <f>+F291/30</f>
        <v>168450.69633333333</v>
      </c>
      <c r="F291" s="12">
        <v>5053520.8899999997</v>
      </c>
      <c r="G291" s="17" t="s">
        <v>454</v>
      </c>
      <c r="H291" s="13" t="s">
        <v>40</v>
      </c>
      <c r="I291" s="13" t="s">
        <v>455</v>
      </c>
    </row>
    <row r="292" spans="1:9" ht="15.75" hidden="1" customHeight="1" x14ac:dyDescent="0.25">
      <c r="A292" s="4" t="s">
        <v>390</v>
      </c>
      <c r="B292" s="10" t="s">
        <v>453</v>
      </c>
      <c r="C292" s="10" t="s">
        <v>24</v>
      </c>
      <c r="D292" s="11">
        <v>1916.4</v>
      </c>
      <c r="E292" s="63"/>
      <c r="F292" s="12"/>
      <c r="G292" s="12"/>
      <c r="H292" s="13" t="s">
        <v>163</v>
      </c>
      <c r="I292" s="10" t="s">
        <v>457</v>
      </c>
    </row>
    <row r="293" spans="1:9" ht="15.75" hidden="1" customHeight="1" x14ac:dyDescent="0.25">
      <c r="A293" s="4" t="s">
        <v>390</v>
      </c>
      <c r="B293" s="10" t="s">
        <v>453</v>
      </c>
      <c r="C293" s="10" t="s">
        <v>24</v>
      </c>
      <c r="D293" s="11">
        <v>2221.5100000000002</v>
      </c>
      <c r="E293" s="63"/>
      <c r="F293" s="12"/>
      <c r="G293" s="12"/>
      <c r="H293" s="13" t="s">
        <v>70</v>
      </c>
      <c r="I293" s="10" t="s">
        <v>459</v>
      </c>
    </row>
    <row r="294" spans="1:9" ht="15.75" hidden="1" customHeight="1" x14ac:dyDescent="0.25">
      <c r="A294" s="4" t="s">
        <v>390</v>
      </c>
      <c r="B294" s="10" t="s">
        <v>453</v>
      </c>
      <c r="C294" s="10" t="s">
        <v>261</v>
      </c>
      <c r="D294" s="11">
        <v>2397.41</v>
      </c>
      <c r="E294" s="63"/>
      <c r="F294" s="12"/>
      <c r="G294" s="12"/>
      <c r="H294" s="13" t="s">
        <v>29</v>
      </c>
      <c r="I294" s="10" t="s">
        <v>461</v>
      </c>
    </row>
    <row r="295" spans="1:9" ht="15.75" hidden="1" customHeight="1" x14ac:dyDescent="0.25">
      <c r="A295" s="4" t="s">
        <v>390</v>
      </c>
      <c r="B295" s="10" t="s">
        <v>453</v>
      </c>
      <c r="C295" s="10" t="s">
        <v>24</v>
      </c>
      <c r="D295" s="11">
        <v>2595.4899999999998</v>
      </c>
      <c r="E295" s="63"/>
      <c r="F295" s="12"/>
      <c r="G295" s="12"/>
      <c r="H295" s="13" t="s">
        <v>156</v>
      </c>
      <c r="I295" s="10" t="s">
        <v>463</v>
      </c>
    </row>
    <row r="296" spans="1:9" ht="15.75" hidden="1" customHeight="1" x14ac:dyDescent="0.25">
      <c r="A296" s="4" t="s">
        <v>390</v>
      </c>
      <c r="B296" s="10" t="s">
        <v>453</v>
      </c>
      <c r="C296" s="10" t="s">
        <v>28</v>
      </c>
      <c r="D296" s="11">
        <v>2997.95</v>
      </c>
      <c r="E296" s="63"/>
      <c r="F296" s="12"/>
      <c r="G296" s="12"/>
      <c r="H296" s="13" t="s">
        <v>70</v>
      </c>
      <c r="I296" s="10" t="s">
        <v>465</v>
      </c>
    </row>
    <row r="297" spans="1:9" ht="15.75" hidden="1" customHeight="1" x14ac:dyDescent="0.25">
      <c r="A297" s="4" t="s">
        <v>390</v>
      </c>
      <c r="B297" s="10" t="s">
        <v>453</v>
      </c>
      <c r="C297" s="10" t="s">
        <v>28</v>
      </c>
      <c r="D297" s="11">
        <v>3057.2</v>
      </c>
      <c r="E297" s="63"/>
      <c r="F297" s="12"/>
      <c r="G297" s="12"/>
      <c r="H297" s="13" t="s">
        <v>163</v>
      </c>
      <c r="I297" s="10" t="s">
        <v>467</v>
      </c>
    </row>
    <row r="298" spans="1:9" ht="15.75" hidden="1" customHeight="1" x14ac:dyDescent="0.25">
      <c r="A298" s="4" t="s">
        <v>390</v>
      </c>
      <c r="B298" s="10" t="s">
        <v>453</v>
      </c>
      <c r="C298" s="10" t="s">
        <v>28</v>
      </c>
      <c r="D298" s="11">
        <v>3091.1</v>
      </c>
      <c r="E298" s="63"/>
      <c r="F298" s="12"/>
      <c r="G298" s="12"/>
      <c r="H298" s="13" t="s">
        <v>40</v>
      </c>
      <c r="I298" s="10" t="s">
        <v>469</v>
      </c>
    </row>
    <row r="299" spans="1:9" ht="15.75" hidden="1" customHeight="1" x14ac:dyDescent="0.25">
      <c r="A299" s="4" t="s">
        <v>390</v>
      </c>
      <c r="B299" s="10" t="s">
        <v>453</v>
      </c>
      <c r="C299" s="10" t="s">
        <v>24</v>
      </c>
      <c r="D299" s="11">
        <v>3178</v>
      </c>
      <c r="E299" s="63"/>
      <c r="F299" s="12"/>
      <c r="G299" s="12"/>
      <c r="H299" s="13" t="s">
        <v>54</v>
      </c>
      <c r="I299" s="10" t="s">
        <v>471</v>
      </c>
    </row>
    <row r="300" spans="1:9" ht="15.75" hidden="1" customHeight="1" x14ac:dyDescent="0.25">
      <c r="A300" s="4" t="s">
        <v>390</v>
      </c>
      <c r="B300" s="10" t="s">
        <v>453</v>
      </c>
      <c r="C300" s="10" t="s">
        <v>52</v>
      </c>
      <c r="D300" s="11">
        <v>3261.24</v>
      </c>
      <c r="E300" s="63"/>
      <c r="F300" s="12"/>
      <c r="G300" s="12"/>
      <c r="H300" s="13" t="s">
        <v>29</v>
      </c>
      <c r="I300" s="10" t="s">
        <v>473</v>
      </c>
    </row>
    <row r="301" spans="1:9" ht="15.75" hidden="1" customHeight="1" x14ac:dyDescent="0.25">
      <c r="A301" s="4" t="s">
        <v>390</v>
      </c>
      <c r="B301" s="10" t="s">
        <v>453</v>
      </c>
      <c r="C301" s="10" t="s">
        <v>261</v>
      </c>
      <c r="D301" s="11">
        <v>3575.15</v>
      </c>
      <c r="E301" s="63"/>
      <c r="F301" s="12"/>
      <c r="G301" s="12"/>
      <c r="H301" s="13" t="s">
        <v>70</v>
      </c>
      <c r="I301" s="10" t="s">
        <v>475</v>
      </c>
    </row>
    <row r="302" spans="1:9" ht="15.75" hidden="1" customHeight="1" x14ac:dyDescent="0.25">
      <c r="A302" s="4" t="s">
        <v>390</v>
      </c>
      <c r="B302" s="10" t="s">
        <v>453</v>
      </c>
      <c r="C302" s="10" t="s">
        <v>52</v>
      </c>
      <c r="D302" s="11">
        <v>3608.93</v>
      </c>
      <c r="E302" s="63"/>
      <c r="F302" s="12"/>
      <c r="G302" s="12"/>
      <c r="H302" s="13" t="s">
        <v>40</v>
      </c>
      <c r="I302" s="10" t="s">
        <v>477</v>
      </c>
    </row>
    <row r="303" spans="1:9" ht="15.75" hidden="1" customHeight="1" x14ac:dyDescent="0.25">
      <c r="A303" s="4" t="s">
        <v>390</v>
      </c>
      <c r="B303" s="10" t="s">
        <v>453</v>
      </c>
      <c r="C303" s="10" t="s">
        <v>52</v>
      </c>
      <c r="D303" s="11">
        <v>3673.56</v>
      </c>
      <c r="E303" s="63"/>
      <c r="F303" s="12"/>
      <c r="G303" s="12"/>
      <c r="H303" s="13" t="s">
        <v>163</v>
      </c>
      <c r="I303" s="10" t="s">
        <v>479</v>
      </c>
    </row>
    <row r="304" spans="1:9" ht="15.75" hidden="1" customHeight="1" x14ac:dyDescent="0.25">
      <c r="A304" s="4" t="s">
        <v>390</v>
      </c>
      <c r="B304" s="10" t="s">
        <v>453</v>
      </c>
      <c r="C304" s="10" t="s">
        <v>24</v>
      </c>
      <c r="D304" s="11">
        <v>3678</v>
      </c>
      <c r="E304" s="63"/>
      <c r="F304" s="12"/>
      <c r="G304" s="12"/>
      <c r="H304" s="13" t="s">
        <v>25</v>
      </c>
      <c r="I304" s="10" t="s">
        <v>481</v>
      </c>
    </row>
    <row r="305" spans="1:15" ht="15.75" hidden="1" customHeight="1" x14ac:dyDescent="0.25">
      <c r="A305" s="4" t="s">
        <v>390</v>
      </c>
      <c r="B305" s="10" t="s">
        <v>453</v>
      </c>
      <c r="C305" s="10" t="s">
        <v>24</v>
      </c>
      <c r="D305" s="11">
        <v>3775.2</v>
      </c>
      <c r="E305" s="63"/>
      <c r="F305" s="12"/>
      <c r="G305" s="12"/>
      <c r="H305" s="13" t="s">
        <v>48</v>
      </c>
      <c r="I305" s="10" t="s">
        <v>483</v>
      </c>
    </row>
    <row r="306" spans="1:15" ht="15.75" hidden="1" customHeight="1" x14ac:dyDescent="0.25">
      <c r="A306" s="4" t="s">
        <v>390</v>
      </c>
      <c r="B306" s="10" t="s">
        <v>453</v>
      </c>
      <c r="C306" s="10" t="s">
        <v>28</v>
      </c>
      <c r="D306" s="11">
        <v>3812.56</v>
      </c>
      <c r="E306" s="63"/>
      <c r="F306" s="12"/>
      <c r="G306" s="12"/>
      <c r="H306" s="13" t="s">
        <v>29</v>
      </c>
      <c r="I306" s="10" t="s">
        <v>485</v>
      </c>
    </row>
    <row r="307" spans="1:15" ht="15.75" hidden="1" customHeight="1" x14ac:dyDescent="0.25">
      <c r="A307" s="4" t="s">
        <v>390</v>
      </c>
      <c r="B307" s="10" t="s">
        <v>453</v>
      </c>
      <c r="C307" s="10" t="s">
        <v>24</v>
      </c>
      <c r="D307" s="11">
        <v>4302.22</v>
      </c>
      <c r="E307" s="63"/>
      <c r="F307" s="12"/>
      <c r="G307" s="12"/>
      <c r="H307" s="13" t="s">
        <v>45</v>
      </c>
      <c r="I307" s="10" t="s">
        <v>477</v>
      </c>
    </row>
    <row r="308" spans="1:15" ht="15.75" hidden="1" customHeight="1" x14ac:dyDescent="0.25">
      <c r="A308" s="18" t="s">
        <v>390</v>
      </c>
      <c r="B308" s="16" t="s">
        <v>453</v>
      </c>
      <c r="C308" s="16" t="s">
        <v>52</v>
      </c>
      <c r="D308" s="19">
        <v>92874.64</v>
      </c>
      <c r="E308" s="67"/>
      <c r="F308" s="12"/>
      <c r="G308" s="20"/>
      <c r="H308" s="21" t="s">
        <v>70</v>
      </c>
      <c r="I308" s="16" t="s">
        <v>488</v>
      </c>
      <c r="J308" s="22"/>
      <c r="K308" s="22"/>
      <c r="L308" s="22"/>
      <c r="M308" s="22"/>
      <c r="N308" s="22"/>
      <c r="O308" s="22"/>
    </row>
    <row r="309" spans="1:15" ht="15.75" hidden="1" customHeight="1" x14ac:dyDescent="0.25">
      <c r="A309" s="18" t="s">
        <v>390</v>
      </c>
      <c r="B309" s="16" t="s">
        <v>453</v>
      </c>
      <c r="C309" s="16" t="s">
        <v>24</v>
      </c>
      <c r="D309" s="19">
        <v>98613.97</v>
      </c>
      <c r="E309" s="67"/>
      <c r="F309" s="12"/>
      <c r="G309" s="20"/>
      <c r="H309" s="21" t="s">
        <v>67</v>
      </c>
      <c r="I309" s="16" t="s">
        <v>490</v>
      </c>
      <c r="J309" s="22"/>
      <c r="K309" s="22"/>
      <c r="L309" s="22"/>
      <c r="M309" s="22"/>
      <c r="N309" s="22"/>
      <c r="O309" s="22"/>
    </row>
    <row r="310" spans="1:15" ht="15.75" hidden="1" customHeight="1" x14ac:dyDescent="0.25">
      <c r="A310" s="18" t="s">
        <v>390</v>
      </c>
      <c r="B310" s="16" t="s">
        <v>453</v>
      </c>
      <c r="C310" s="16" t="s">
        <v>24</v>
      </c>
      <c r="D310" s="19">
        <v>98652.37</v>
      </c>
      <c r="E310" s="67"/>
      <c r="F310" s="12"/>
      <c r="G310" s="20"/>
      <c r="H310" s="21" t="s">
        <v>29</v>
      </c>
      <c r="I310" s="16" t="s">
        <v>492</v>
      </c>
      <c r="J310" s="22"/>
      <c r="K310" s="22"/>
      <c r="L310" s="22"/>
      <c r="M310" s="22"/>
      <c r="N310" s="22"/>
      <c r="O310" s="22"/>
    </row>
    <row r="311" spans="1:15" ht="15.75" customHeight="1" x14ac:dyDescent="0.25">
      <c r="A311" s="4" t="s">
        <v>390</v>
      </c>
      <c r="B311" s="10" t="s">
        <v>494</v>
      </c>
      <c r="C311" s="10" t="s">
        <v>24</v>
      </c>
      <c r="D311" s="11">
        <v>161477.26999999999</v>
      </c>
      <c r="E311" s="79">
        <f>+F311</f>
        <v>379514.49</v>
      </c>
      <c r="F311" s="12">
        <v>379514.49</v>
      </c>
      <c r="G311" s="17" t="s">
        <v>495</v>
      </c>
      <c r="H311" s="13" t="s">
        <v>67</v>
      </c>
      <c r="I311" s="13" t="s">
        <v>496</v>
      </c>
    </row>
    <row r="312" spans="1:15" ht="15.75" hidden="1" customHeight="1" x14ac:dyDescent="0.25">
      <c r="A312" s="4" t="s">
        <v>390</v>
      </c>
      <c r="B312" s="10" t="s">
        <v>494</v>
      </c>
      <c r="C312" s="10" t="s">
        <v>24</v>
      </c>
      <c r="D312" s="11">
        <v>187731</v>
      </c>
      <c r="E312" s="63"/>
      <c r="F312" s="12"/>
      <c r="G312" s="12"/>
      <c r="H312" s="13" t="s">
        <v>54</v>
      </c>
      <c r="I312" s="10" t="s">
        <v>498</v>
      </c>
    </row>
    <row r="313" spans="1:15" ht="15.75" hidden="1" customHeight="1" x14ac:dyDescent="0.25">
      <c r="A313" s="4" t="s">
        <v>390</v>
      </c>
      <c r="B313" s="10" t="s">
        <v>494</v>
      </c>
      <c r="C313" s="10" t="s">
        <v>24</v>
      </c>
      <c r="D313" s="11">
        <v>219736.85</v>
      </c>
      <c r="E313" s="63"/>
      <c r="F313" s="12"/>
      <c r="G313" s="12"/>
      <c r="H313" s="13" t="s">
        <v>45</v>
      </c>
      <c r="I313" s="10" t="s">
        <v>500</v>
      </c>
    </row>
    <row r="314" spans="1:15" ht="15.75" hidden="1" customHeight="1" x14ac:dyDescent="0.25">
      <c r="A314" s="4" t="s">
        <v>390</v>
      </c>
      <c r="B314" s="10" t="s">
        <v>494</v>
      </c>
      <c r="C314" s="10" t="s">
        <v>24</v>
      </c>
      <c r="D314" s="11">
        <v>224931</v>
      </c>
      <c r="E314" s="63"/>
      <c r="F314" s="12"/>
      <c r="G314" s="12"/>
      <c r="H314" s="13" t="s">
        <v>443</v>
      </c>
      <c r="I314" s="10" t="s">
        <v>502</v>
      </c>
    </row>
    <row r="315" spans="1:15" ht="15.75" hidden="1" customHeight="1" x14ac:dyDescent="0.25">
      <c r="A315" s="4" t="s">
        <v>390</v>
      </c>
      <c r="B315" s="10" t="s">
        <v>494</v>
      </c>
      <c r="C315" s="10" t="s">
        <v>24</v>
      </c>
      <c r="D315" s="11">
        <v>243748.86</v>
      </c>
      <c r="E315" s="63"/>
      <c r="F315" s="12"/>
      <c r="G315" s="12"/>
      <c r="H315" s="13" t="s">
        <v>70</v>
      </c>
      <c r="I315" s="10" t="s">
        <v>504</v>
      </c>
    </row>
    <row r="316" spans="1:15" ht="15.75" hidden="1" customHeight="1" x14ac:dyDescent="0.25">
      <c r="A316" s="4" t="s">
        <v>390</v>
      </c>
      <c r="B316" s="10" t="s">
        <v>494</v>
      </c>
      <c r="C316" s="10" t="s">
        <v>24</v>
      </c>
      <c r="D316" s="11">
        <v>248231.15</v>
      </c>
      <c r="E316" s="63"/>
      <c r="F316" s="12"/>
      <c r="G316" s="12"/>
      <c r="H316" s="13" t="s">
        <v>40</v>
      </c>
      <c r="I316" s="10" t="s">
        <v>506</v>
      </c>
    </row>
    <row r="317" spans="1:15" ht="15.75" hidden="1" customHeight="1" x14ac:dyDescent="0.25">
      <c r="A317" s="4" t="s">
        <v>390</v>
      </c>
      <c r="B317" s="10" t="s">
        <v>494</v>
      </c>
      <c r="C317" s="10" t="s">
        <v>24</v>
      </c>
      <c r="D317" s="11">
        <v>258383.89</v>
      </c>
      <c r="E317" s="63"/>
      <c r="F317" s="12"/>
      <c r="G317" s="12"/>
      <c r="H317" s="13" t="s">
        <v>156</v>
      </c>
      <c r="I317" s="10" t="s">
        <v>506</v>
      </c>
    </row>
    <row r="318" spans="1:15" ht="15.75" hidden="1" customHeight="1" x14ac:dyDescent="0.25">
      <c r="A318" s="4" t="s">
        <v>390</v>
      </c>
      <c r="B318" s="10" t="s">
        <v>494</v>
      </c>
      <c r="C318" s="10" t="s">
        <v>24</v>
      </c>
      <c r="D318" s="11">
        <v>258725</v>
      </c>
      <c r="E318" s="63"/>
      <c r="F318" s="12"/>
      <c r="G318" s="12"/>
      <c r="H318" s="13" t="s">
        <v>509</v>
      </c>
      <c r="I318" s="10" t="s">
        <v>510</v>
      </c>
    </row>
    <row r="319" spans="1:15" ht="15.75" hidden="1" customHeight="1" x14ac:dyDescent="0.25">
      <c r="A319" s="4" t="s">
        <v>390</v>
      </c>
      <c r="B319" s="10" t="s">
        <v>494</v>
      </c>
      <c r="C319" s="10" t="s">
        <v>24</v>
      </c>
      <c r="D319" s="11">
        <v>281265.39</v>
      </c>
      <c r="E319" s="63"/>
      <c r="F319" s="12"/>
      <c r="G319" s="12"/>
      <c r="H319" s="13" t="s">
        <v>29</v>
      </c>
      <c r="I319" s="10" t="s">
        <v>512</v>
      </c>
    </row>
    <row r="320" spans="1:15" ht="15.75" hidden="1" customHeight="1" x14ac:dyDescent="0.25">
      <c r="A320" s="4" t="s">
        <v>390</v>
      </c>
      <c r="B320" s="10" t="s">
        <v>494</v>
      </c>
      <c r="C320" s="10" t="s">
        <v>24</v>
      </c>
      <c r="D320" s="11">
        <v>317485.49</v>
      </c>
      <c r="E320" s="63"/>
      <c r="F320" s="12"/>
      <c r="G320" s="12"/>
      <c r="H320" s="13" t="s">
        <v>48</v>
      </c>
      <c r="I320" s="10" t="s">
        <v>514</v>
      </c>
    </row>
    <row r="321" spans="1:9" ht="15.75" customHeight="1" x14ac:dyDescent="0.25">
      <c r="A321" s="4" t="s">
        <v>390</v>
      </c>
      <c r="B321" s="10" t="s">
        <v>516</v>
      </c>
      <c r="C321" s="10" t="s">
        <v>24</v>
      </c>
      <c r="D321" s="11">
        <v>277598.34000000003</v>
      </c>
      <c r="E321" s="79">
        <f>+F321</f>
        <v>540582.9</v>
      </c>
      <c r="F321" s="12">
        <v>540582.9</v>
      </c>
      <c r="G321" s="17" t="s">
        <v>517</v>
      </c>
      <c r="H321" s="13" t="s">
        <v>48</v>
      </c>
      <c r="I321" s="13" t="s">
        <v>518</v>
      </c>
    </row>
    <row r="322" spans="1:9" ht="15.75" hidden="1" customHeight="1" x14ac:dyDescent="0.25">
      <c r="A322" s="4" t="s">
        <v>390</v>
      </c>
      <c r="B322" s="10" t="s">
        <v>516</v>
      </c>
      <c r="C322" s="10" t="s">
        <v>24</v>
      </c>
      <c r="D322" s="11">
        <v>317110.46999999997</v>
      </c>
      <c r="E322" s="63"/>
      <c r="F322" s="12"/>
      <c r="G322" s="12"/>
      <c r="H322" s="13" t="s">
        <v>40</v>
      </c>
      <c r="I322" s="10" t="s">
        <v>43</v>
      </c>
    </row>
    <row r="323" spans="1:9" ht="15.75" hidden="1" customHeight="1" x14ac:dyDescent="0.25">
      <c r="A323" s="4" t="s">
        <v>390</v>
      </c>
      <c r="B323" s="10" t="s">
        <v>516</v>
      </c>
      <c r="C323" s="10" t="s">
        <v>28</v>
      </c>
      <c r="D323" s="11">
        <v>332721.71000000002</v>
      </c>
      <c r="E323" s="63"/>
      <c r="F323" s="12"/>
      <c r="G323" s="12"/>
      <c r="H323" s="13" t="s">
        <v>40</v>
      </c>
      <c r="I323" s="10" t="s">
        <v>521</v>
      </c>
    </row>
    <row r="324" spans="1:9" ht="15.75" hidden="1" customHeight="1" x14ac:dyDescent="0.25">
      <c r="A324" s="4" t="s">
        <v>390</v>
      </c>
      <c r="B324" s="10" t="s">
        <v>516</v>
      </c>
      <c r="C324" s="10" t="s">
        <v>24</v>
      </c>
      <c r="D324" s="11">
        <v>333658.58</v>
      </c>
      <c r="E324" s="63"/>
      <c r="F324" s="12"/>
      <c r="G324" s="12"/>
      <c r="H324" s="13" t="s">
        <v>70</v>
      </c>
      <c r="I324" s="10" t="s">
        <v>523</v>
      </c>
    </row>
    <row r="325" spans="1:9" ht="15.75" hidden="1" customHeight="1" x14ac:dyDescent="0.25">
      <c r="A325" s="4" t="s">
        <v>390</v>
      </c>
      <c r="B325" s="10" t="s">
        <v>516</v>
      </c>
      <c r="C325" s="10" t="s">
        <v>24</v>
      </c>
      <c r="D325" s="11">
        <v>339000</v>
      </c>
      <c r="E325" s="63"/>
      <c r="F325" s="12"/>
      <c r="G325" s="12"/>
      <c r="H325" s="13" t="s">
        <v>54</v>
      </c>
      <c r="I325" s="10" t="s">
        <v>525</v>
      </c>
    </row>
    <row r="326" spans="1:9" ht="15.75" hidden="1" customHeight="1" x14ac:dyDescent="0.25">
      <c r="A326" s="4" t="s">
        <v>390</v>
      </c>
      <c r="B326" s="10" t="s">
        <v>516</v>
      </c>
      <c r="C326" s="10" t="s">
        <v>24</v>
      </c>
      <c r="D326" s="11">
        <v>349804.33</v>
      </c>
      <c r="E326" s="63"/>
      <c r="F326" s="12"/>
      <c r="G326" s="12"/>
      <c r="H326" s="13" t="s">
        <v>67</v>
      </c>
      <c r="I326" s="10" t="s">
        <v>418</v>
      </c>
    </row>
    <row r="327" spans="1:9" ht="15.75" hidden="1" customHeight="1" x14ac:dyDescent="0.25">
      <c r="A327" s="4" t="s">
        <v>390</v>
      </c>
      <c r="B327" s="10" t="s">
        <v>516</v>
      </c>
      <c r="C327" s="10" t="s">
        <v>24</v>
      </c>
      <c r="D327" s="11">
        <v>352236.55</v>
      </c>
      <c r="E327" s="63"/>
      <c r="F327" s="12"/>
      <c r="G327" s="12"/>
      <c r="H327" s="13" t="s">
        <v>398</v>
      </c>
      <c r="I327" s="10" t="s">
        <v>525</v>
      </c>
    </row>
    <row r="328" spans="1:9" ht="15.75" hidden="1" customHeight="1" x14ac:dyDescent="0.25">
      <c r="A328" s="4" t="s">
        <v>390</v>
      </c>
      <c r="B328" s="10" t="s">
        <v>516</v>
      </c>
      <c r="C328" s="10" t="s">
        <v>24</v>
      </c>
      <c r="D328" s="11">
        <v>363133.54</v>
      </c>
      <c r="E328" s="63"/>
      <c r="F328" s="12"/>
      <c r="G328" s="12"/>
      <c r="H328" s="13" t="s">
        <v>45</v>
      </c>
      <c r="I328" s="10" t="s">
        <v>43</v>
      </c>
    </row>
    <row r="329" spans="1:9" ht="15.75" customHeight="1" x14ac:dyDescent="0.25">
      <c r="A329" s="4" t="s">
        <v>390</v>
      </c>
      <c r="B329" s="10" t="s">
        <v>530</v>
      </c>
      <c r="C329" s="10" t="s">
        <v>24</v>
      </c>
      <c r="D329" s="11">
        <v>109974.15</v>
      </c>
      <c r="E329" s="79">
        <f>+F329</f>
        <v>211066.58</v>
      </c>
      <c r="F329" s="12">
        <v>211066.58</v>
      </c>
      <c r="G329" s="17" t="s">
        <v>531</v>
      </c>
      <c r="H329" s="13" t="s">
        <v>29</v>
      </c>
      <c r="I329" s="13" t="s">
        <v>532</v>
      </c>
    </row>
    <row r="330" spans="1:9" ht="15.75" hidden="1" customHeight="1" x14ac:dyDescent="0.25">
      <c r="A330" s="4" t="s">
        <v>390</v>
      </c>
      <c r="B330" s="10" t="s">
        <v>530</v>
      </c>
      <c r="C330" s="10" t="s">
        <v>24</v>
      </c>
      <c r="D330" s="11">
        <v>119005.44</v>
      </c>
      <c r="E330" s="63"/>
      <c r="F330" s="12"/>
      <c r="G330" s="12"/>
      <c r="H330" s="13" t="s">
        <v>398</v>
      </c>
      <c r="I330" s="10" t="s">
        <v>534</v>
      </c>
    </row>
    <row r="331" spans="1:9" ht="15.75" hidden="1" customHeight="1" x14ac:dyDescent="0.25">
      <c r="A331" s="4" t="s">
        <v>390</v>
      </c>
      <c r="B331" s="10" t="s">
        <v>530</v>
      </c>
      <c r="C331" s="10" t="s">
        <v>24</v>
      </c>
      <c r="D331" s="11">
        <v>131590.56</v>
      </c>
      <c r="E331" s="63"/>
      <c r="F331" s="12"/>
      <c r="G331" s="12"/>
      <c r="H331" s="13" t="s">
        <v>70</v>
      </c>
      <c r="I331" s="10" t="s">
        <v>536</v>
      </c>
    </row>
    <row r="332" spans="1:9" ht="15.75" hidden="1" customHeight="1" x14ac:dyDescent="0.25">
      <c r="A332" s="4" t="s">
        <v>390</v>
      </c>
      <c r="B332" s="10" t="s">
        <v>530</v>
      </c>
      <c r="C332" s="10" t="s">
        <v>24</v>
      </c>
      <c r="D332" s="11">
        <v>131629.5</v>
      </c>
      <c r="E332" s="63"/>
      <c r="F332" s="12"/>
      <c r="G332" s="12"/>
      <c r="H332" s="13" t="s">
        <v>40</v>
      </c>
      <c r="I332" s="10" t="s">
        <v>538</v>
      </c>
    </row>
    <row r="333" spans="1:9" ht="15.75" hidden="1" customHeight="1" x14ac:dyDescent="0.25">
      <c r="A333" s="4" t="s">
        <v>390</v>
      </c>
      <c r="B333" s="10" t="s">
        <v>530</v>
      </c>
      <c r="C333" s="10" t="s">
        <v>24</v>
      </c>
      <c r="D333" s="11">
        <v>162148</v>
      </c>
      <c r="E333" s="63"/>
      <c r="F333" s="12"/>
      <c r="G333" s="12"/>
      <c r="H333" s="13" t="s">
        <v>45</v>
      </c>
      <c r="I333" s="10" t="s">
        <v>538</v>
      </c>
    </row>
    <row r="334" spans="1:9" ht="15.75" customHeight="1" x14ac:dyDescent="0.25">
      <c r="A334" s="4" t="s">
        <v>390</v>
      </c>
      <c r="B334" s="10" t="s">
        <v>541</v>
      </c>
      <c r="C334" s="10" t="s">
        <v>24</v>
      </c>
      <c r="D334" s="11">
        <v>168571.22</v>
      </c>
      <c r="E334" s="79">
        <f>+F334</f>
        <v>462678.56</v>
      </c>
      <c r="F334" s="12">
        <v>462678.56</v>
      </c>
      <c r="G334" s="17" t="s">
        <v>542</v>
      </c>
      <c r="H334" s="13" t="s">
        <v>40</v>
      </c>
      <c r="I334" s="13" t="s">
        <v>543</v>
      </c>
    </row>
    <row r="335" spans="1:9" ht="15.75" hidden="1" customHeight="1" x14ac:dyDescent="0.25">
      <c r="A335" s="4" t="s">
        <v>390</v>
      </c>
      <c r="B335" s="10" t="s">
        <v>541</v>
      </c>
      <c r="C335" s="10" t="s">
        <v>24</v>
      </c>
      <c r="D335" s="11">
        <v>169150</v>
      </c>
      <c r="E335" s="63"/>
      <c r="F335" s="12"/>
      <c r="G335" s="12"/>
      <c r="H335" s="13" t="s">
        <v>54</v>
      </c>
      <c r="I335" s="10" t="s">
        <v>545</v>
      </c>
    </row>
    <row r="336" spans="1:9" ht="15.75" hidden="1" customHeight="1" x14ac:dyDescent="0.25">
      <c r="A336" s="4" t="s">
        <v>390</v>
      </c>
      <c r="B336" s="10" t="s">
        <v>541</v>
      </c>
      <c r="C336" s="10" t="s">
        <v>24</v>
      </c>
      <c r="D336" s="11">
        <v>169589.06</v>
      </c>
      <c r="E336" s="63"/>
      <c r="F336" s="12"/>
      <c r="G336" s="12"/>
      <c r="H336" s="13" t="s">
        <v>70</v>
      </c>
      <c r="I336" s="10" t="s">
        <v>547</v>
      </c>
    </row>
    <row r="337" spans="1:9" ht="15.75" hidden="1" customHeight="1" x14ac:dyDescent="0.25">
      <c r="A337" s="4" t="s">
        <v>390</v>
      </c>
      <c r="B337" s="10" t="s">
        <v>541</v>
      </c>
      <c r="C337" s="10" t="s">
        <v>24</v>
      </c>
      <c r="D337" s="11">
        <v>170092.53</v>
      </c>
      <c r="E337" s="63"/>
      <c r="F337" s="12"/>
      <c r="G337" s="12"/>
      <c r="H337" s="13" t="s">
        <v>67</v>
      </c>
      <c r="I337" s="10" t="s">
        <v>549</v>
      </c>
    </row>
    <row r="338" spans="1:9" ht="15.75" hidden="1" customHeight="1" x14ac:dyDescent="0.25">
      <c r="A338" s="4" t="s">
        <v>390</v>
      </c>
      <c r="B338" s="10" t="s">
        <v>541</v>
      </c>
      <c r="C338" s="10" t="s">
        <v>24</v>
      </c>
      <c r="D338" s="11">
        <v>174977.59</v>
      </c>
      <c r="E338" s="63"/>
      <c r="F338" s="12"/>
      <c r="G338" s="12"/>
      <c r="H338" s="13" t="s">
        <v>48</v>
      </c>
      <c r="I338" s="10" t="s">
        <v>551</v>
      </c>
    </row>
    <row r="339" spans="1:9" ht="15.75" hidden="1" customHeight="1" x14ac:dyDescent="0.25">
      <c r="A339" s="4" t="s">
        <v>390</v>
      </c>
      <c r="B339" s="10" t="s">
        <v>541</v>
      </c>
      <c r="C339" s="10" t="s">
        <v>24</v>
      </c>
      <c r="D339" s="11">
        <v>175127.27</v>
      </c>
      <c r="E339" s="63"/>
      <c r="F339" s="12"/>
      <c r="G339" s="12"/>
      <c r="H339" s="13" t="s">
        <v>189</v>
      </c>
      <c r="I339" s="10" t="s">
        <v>553</v>
      </c>
    </row>
    <row r="340" spans="1:9" ht="15.75" hidden="1" customHeight="1" x14ac:dyDescent="0.25">
      <c r="A340" s="4" t="s">
        <v>390</v>
      </c>
      <c r="B340" s="10" t="s">
        <v>541</v>
      </c>
      <c r="C340" s="10" t="s">
        <v>24</v>
      </c>
      <c r="D340" s="11">
        <v>199622.41</v>
      </c>
      <c r="E340" s="63"/>
      <c r="F340" s="12"/>
      <c r="G340" s="12"/>
      <c r="H340" s="13" t="s">
        <v>45</v>
      </c>
      <c r="I340" s="10" t="s">
        <v>543</v>
      </c>
    </row>
    <row r="341" spans="1:9" ht="15.75" hidden="1" customHeight="1" x14ac:dyDescent="0.25">
      <c r="A341" s="4" t="s">
        <v>390</v>
      </c>
      <c r="B341" s="10" t="s">
        <v>541</v>
      </c>
      <c r="C341" s="10" t="s">
        <v>24</v>
      </c>
      <c r="D341" s="11">
        <v>254847.94</v>
      </c>
      <c r="E341" s="63"/>
      <c r="F341" s="12"/>
      <c r="G341" s="12"/>
      <c r="H341" s="13" t="s">
        <v>85</v>
      </c>
      <c r="I341" s="10" t="s">
        <v>543</v>
      </c>
    </row>
    <row r="342" spans="1:9" ht="15.75" customHeight="1" x14ac:dyDescent="0.25">
      <c r="A342" s="4" t="s">
        <v>390</v>
      </c>
      <c r="B342" s="10" t="s">
        <v>557</v>
      </c>
      <c r="C342" s="10" t="s">
        <v>24</v>
      </c>
      <c r="D342" s="11">
        <v>235360.19</v>
      </c>
      <c r="E342" s="79">
        <f>+F342/10</f>
        <v>520529.13600000006</v>
      </c>
      <c r="F342" s="12">
        <v>5205291.3600000003</v>
      </c>
      <c r="G342" s="17" t="s">
        <v>558</v>
      </c>
      <c r="H342" s="13" t="s">
        <v>40</v>
      </c>
      <c r="I342" s="13" t="s">
        <v>559</v>
      </c>
    </row>
    <row r="343" spans="1:9" ht="15.75" customHeight="1" x14ac:dyDescent="0.25">
      <c r="A343" s="4" t="s">
        <v>390</v>
      </c>
      <c r="B343" s="10" t="s">
        <v>557</v>
      </c>
      <c r="C343" s="10" t="s">
        <v>24</v>
      </c>
      <c r="D343" s="11">
        <v>237500</v>
      </c>
      <c r="E343" s="79">
        <f>+F343/10</f>
        <v>555606.00199999998</v>
      </c>
      <c r="F343" s="12">
        <v>5556060.0199999996</v>
      </c>
      <c r="G343" s="17" t="s">
        <v>561</v>
      </c>
      <c r="H343" s="13" t="s">
        <v>54</v>
      </c>
      <c r="I343" s="13" t="s">
        <v>562</v>
      </c>
    </row>
    <row r="344" spans="1:9" ht="15.75" hidden="1" customHeight="1" x14ac:dyDescent="0.25">
      <c r="A344" s="4" t="s">
        <v>390</v>
      </c>
      <c r="B344" s="10" t="s">
        <v>557</v>
      </c>
      <c r="C344" s="10" t="s">
        <v>24</v>
      </c>
      <c r="D344" s="11">
        <v>264326.3</v>
      </c>
      <c r="E344" s="63"/>
      <c r="F344" s="12"/>
      <c r="G344" s="12"/>
      <c r="H344" s="13" t="s">
        <v>70</v>
      </c>
      <c r="I344" s="10" t="s">
        <v>564</v>
      </c>
    </row>
    <row r="345" spans="1:9" ht="15.75" hidden="1" customHeight="1" x14ac:dyDescent="0.25">
      <c r="A345" s="4" t="s">
        <v>390</v>
      </c>
      <c r="B345" s="10" t="s">
        <v>557</v>
      </c>
      <c r="C345" s="10" t="s">
        <v>24</v>
      </c>
      <c r="D345" s="11">
        <v>271092.78000000003</v>
      </c>
      <c r="E345" s="63"/>
      <c r="F345" s="12"/>
      <c r="G345" s="12"/>
      <c r="H345" s="13" t="s">
        <v>67</v>
      </c>
      <c r="I345" s="10" t="s">
        <v>418</v>
      </c>
    </row>
    <row r="346" spans="1:9" ht="15.75" hidden="1" customHeight="1" x14ac:dyDescent="0.25">
      <c r="A346" s="4" t="s">
        <v>390</v>
      </c>
      <c r="B346" s="10" t="s">
        <v>557</v>
      </c>
      <c r="C346" s="10" t="s">
        <v>28</v>
      </c>
      <c r="D346" s="11">
        <v>277062.84000000003</v>
      </c>
      <c r="E346" s="63"/>
      <c r="F346" s="12"/>
      <c r="G346" s="12"/>
      <c r="H346" s="13" t="s">
        <v>40</v>
      </c>
      <c r="I346" s="10" t="s">
        <v>521</v>
      </c>
    </row>
    <row r="347" spans="1:9" ht="15.75" hidden="1" customHeight="1" x14ac:dyDescent="0.25">
      <c r="A347" s="4" t="s">
        <v>390</v>
      </c>
      <c r="B347" s="10" t="s">
        <v>557</v>
      </c>
      <c r="C347" s="10" t="s">
        <v>28</v>
      </c>
      <c r="D347" s="11">
        <v>280554.83</v>
      </c>
      <c r="E347" s="63"/>
      <c r="F347" s="12"/>
      <c r="G347" s="12"/>
      <c r="H347" s="13" t="s">
        <v>67</v>
      </c>
      <c r="I347" s="10" t="s">
        <v>568</v>
      </c>
    </row>
    <row r="348" spans="1:9" ht="15.75" hidden="1" customHeight="1" x14ac:dyDescent="0.25">
      <c r="A348" s="4" t="s">
        <v>390</v>
      </c>
      <c r="B348" s="10" t="s">
        <v>557</v>
      </c>
      <c r="C348" s="10" t="s">
        <v>24</v>
      </c>
      <c r="D348" s="11">
        <v>284988</v>
      </c>
      <c r="E348" s="63"/>
      <c r="F348" s="12"/>
      <c r="G348" s="12"/>
      <c r="H348" s="13" t="s">
        <v>45</v>
      </c>
      <c r="I348" s="10" t="s">
        <v>521</v>
      </c>
    </row>
    <row r="349" spans="1:9" ht="15.75" hidden="1" customHeight="1" x14ac:dyDescent="0.25">
      <c r="A349" s="4" t="s">
        <v>390</v>
      </c>
      <c r="B349" s="10" t="s">
        <v>557</v>
      </c>
      <c r="C349" s="10" t="s">
        <v>28</v>
      </c>
      <c r="D349" s="11">
        <v>285986.37</v>
      </c>
      <c r="E349" s="63"/>
      <c r="F349" s="12"/>
      <c r="G349" s="12"/>
      <c r="H349" s="13" t="s">
        <v>70</v>
      </c>
      <c r="I349" s="10" t="s">
        <v>571</v>
      </c>
    </row>
    <row r="350" spans="1:9" ht="15.75" hidden="1" customHeight="1" x14ac:dyDescent="0.25">
      <c r="A350" s="4" t="s">
        <v>390</v>
      </c>
      <c r="B350" s="10" t="s">
        <v>557</v>
      </c>
      <c r="C350" s="10" t="s">
        <v>24</v>
      </c>
      <c r="D350" s="11">
        <v>322830.02</v>
      </c>
      <c r="E350" s="63"/>
      <c r="F350" s="12"/>
      <c r="G350" s="12"/>
      <c r="H350" s="13" t="s">
        <v>398</v>
      </c>
      <c r="I350" s="10" t="s">
        <v>562</v>
      </c>
    </row>
    <row r="351" spans="1:9" ht="15.75" hidden="1" customHeight="1" x14ac:dyDescent="0.25">
      <c r="A351" s="4" t="s">
        <v>390</v>
      </c>
      <c r="B351" s="10" t="s">
        <v>557</v>
      </c>
      <c r="C351" s="10" t="s">
        <v>24</v>
      </c>
      <c r="D351" s="11">
        <v>348000</v>
      </c>
      <c r="E351" s="63"/>
      <c r="F351" s="12"/>
      <c r="G351" s="12"/>
      <c r="H351" s="13" t="s">
        <v>25</v>
      </c>
      <c r="I351" s="10" t="s">
        <v>559</v>
      </c>
    </row>
    <row r="352" spans="1:9" ht="15.75" hidden="1" customHeight="1" x14ac:dyDescent="0.25">
      <c r="A352" s="4" t="s">
        <v>390</v>
      </c>
      <c r="B352" s="10" t="s">
        <v>557</v>
      </c>
      <c r="C352" s="10" t="s">
        <v>24</v>
      </c>
      <c r="D352" s="11">
        <v>355610</v>
      </c>
      <c r="E352" s="63"/>
      <c r="F352" s="12"/>
      <c r="G352" s="12"/>
      <c r="H352" s="13" t="s">
        <v>409</v>
      </c>
      <c r="I352" s="10" t="s">
        <v>562</v>
      </c>
    </row>
    <row r="353" spans="1:9" ht="15.75" hidden="1" customHeight="1" x14ac:dyDescent="0.25">
      <c r="A353" s="4" t="s">
        <v>390</v>
      </c>
      <c r="B353" s="10" t="s">
        <v>557</v>
      </c>
      <c r="C353" s="10" t="s">
        <v>24</v>
      </c>
      <c r="D353" s="11">
        <v>378729.68</v>
      </c>
      <c r="E353" s="63"/>
      <c r="F353" s="12"/>
      <c r="G353" s="12"/>
      <c r="H353" s="13" t="s">
        <v>156</v>
      </c>
      <c r="I353" s="10" t="s">
        <v>521</v>
      </c>
    </row>
    <row r="354" spans="1:9" ht="15.75" hidden="1" customHeight="1" x14ac:dyDescent="0.25">
      <c r="A354" s="4" t="s">
        <v>390</v>
      </c>
      <c r="B354" s="10" t="s">
        <v>557</v>
      </c>
      <c r="C354" s="10" t="s">
        <v>24</v>
      </c>
      <c r="D354" s="11">
        <v>429042.24</v>
      </c>
      <c r="E354" s="63"/>
      <c r="F354" s="12"/>
      <c r="G354" s="12"/>
      <c r="H354" s="13" t="s">
        <v>85</v>
      </c>
      <c r="I354" s="10" t="s">
        <v>559</v>
      </c>
    </row>
    <row r="355" spans="1:9" ht="15.75" customHeight="1" x14ac:dyDescent="0.25">
      <c r="A355" s="4" t="s">
        <v>390</v>
      </c>
      <c r="B355" s="10" t="s">
        <v>577</v>
      </c>
      <c r="C355" s="10" t="s">
        <v>24</v>
      </c>
      <c r="D355" s="11">
        <v>7394.05</v>
      </c>
      <c r="E355" s="79">
        <f>+F355/30</f>
        <v>94395.03333333334</v>
      </c>
      <c r="F355" s="12">
        <v>2831851</v>
      </c>
      <c r="G355" s="17" t="s">
        <v>578</v>
      </c>
      <c r="H355" s="13" t="s">
        <v>70</v>
      </c>
      <c r="I355" s="13" t="s">
        <v>579</v>
      </c>
    </row>
    <row r="356" spans="1:9" ht="15.75" hidden="1" customHeight="1" x14ac:dyDescent="0.25">
      <c r="A356" s="4" t="s">
        <v>390</v>
      </c>
      <c r="B356" s="10" t="s">
        <v>577</v>
      </c>
      <c r="C356" s="10" t="s">
        <v>24</v>
      </c>
      <c r="D356" s="11">
        <v>7435.6</v>
      </c>
      <c r="E356" s="63"/>
      <c r="F356" s="12"/>
      <c r="G356" s="12"/>
      <c r="H356" s="13" t="s">
        <v>40</v>
      </c>
      <c r="I356" s="10" t="s">
        <v>477</v>
      </c>
    </row>
    <row r="357" spans="1:9" ht="15.75" hidden="1" customHeight="1" x14ac:dyDescent="0.25">
      <c r="A357" s="4" t="s">
        <v>390</v>
      </c>
      <c r="B357" s="10" t="s">
        <v>577</v>
      </c>
      <c r="C357" s="10" t="s">
        <v>24</v>
      </c>
      <c r="D357" s="11">
        <v>7478.1</v>
      </c>
      <c r="E357" s="63"/>
      <c r="F357" s="12"/>
      <c r="G357" s="12"/>
      <c r="H357" s="13" t="s">
        <v>398</v>
      </c>
      <c r="I357" s="10" t="s">
        <v>582</v>
      </c>
    </row>
    <row r="358" spans="1:9" ht="15.75" hidden="1" customHeight="1" x14ac:dyDescent="0.25">
      <c r="A358" s="4" t="s">
        <v>390</v>
      </c>
      <c r="B358" s="10" t="s">
        <v>577</v>
      </c>
      <c r="C358" s="10" t="s">
        <v>24</v>
      </c>
      <c r="D358" s="11">
        <v>7504.16</v>
      </c>
      <c r="E358" s="63"/>
      <c r="F358" s="12"/>
      <c r="G358" s="12"/>
      <c r="H358" s="13" t="s">
        <v>163</v>
      </c>
      <c r="I358" s="10" t="s">
        <v>584</v>
      </c>
    </row>
    <row r="359" spans="1:9" ht="15.75" hidden="1" customHeight="1" x14ac:dyDescent="0.25">
      <c r="A359" s="4" t="s">
        <v>390</v>
      </c>
      <c r="B359" s="10" t="s">
        <v>577</v>
      </c>
      <c r="C359" s="10" t="s">
        <v>28</v>
      </c>
      <c r="D359" s="11">
        <v>7531.57</v>
      </c>
      <c r="E359" s="63"/>
      <c r="F359" s="12"/>
      <c r="G359" s="12"/>
      <c r="H359" s="13" t="s">
        <v>40</v>
      </c>
      <c r="I359" s="10" t="s">
        <v>455</v>
      </c>
    </row>
    <row r="360" spans="1:9" ht="15.75" hidden="1" customHeight="1" x14ac:dyDescent="0.25">
      <c r="A360" s="4" t="s">
        <v>390</v>
      </c>
      <c r="B360" s="10" t="s">
        <v>577</v>
      </c>
      <c r="C360" s="10" t="s">
        <v>24</v>
      </c>
      <c r="D360" s="11">
        <v>7674.33</v>
      </c>
      <c r="E360" s="63"/>
      <c r="F360" s="12"/>
      <c r="G360" s="12"/>
      <c r="H360" s="13" t="s">
        <v>48</v>
      </c>
      <c r="I360" s="10" t="s">
        <v>587</v>
      </c>
    </row>
    <row r="361" spans="1:9" ht="15.75" hidden="1" customHeight="1" x14ac:dyDescent="0.25">
      <c r="A361" s="4" t="s">
        <v>390</v>
      </c>
      <c r="B361" s="10" t="s">
        <v>577</v>
      </c>
      <c r="C361" s="10" t="s">
        <v>28</v>
      </c>
      <c r="D361" s="11">
        <v>7701.29</v>
      </c>
      <c r="E361" s="63"/>
      <c r="F361" s="12"/>
      <c r="G361" s="12"/>
      <c r="H361" s="13" t="s">
        <v>163</v>
      </c>
      <c r="I361" s="10" t="s">
        <v>589</v>
      </c>
    </row>
    <row r="362" spans="1:9" ht="15.75" hidden="1" customHeight="1" x14ac:dyDescent="0.25">
      <c r="A362" s="4" t="s">
        <v>390</v>
      </c>
      <c r="B362" s="10" t="s">
        <v>577</v>
      </c>
      <c r="C362" s="10" t="s">
        <v>28</v>
      </c>
      <c r="D362" s="11">
        <v>7849.92</v>
      </c>
      <c r="E362" s="63"/>
      <c r="F362" s="12"/>
      <c r="G362" s="12"/>
      <c r="H362" s="13" t="s">
        <v>29</v>
      </c>
      <c r="I362" s="10" t="s">
        <v>591</v>
      </c>
    </row>
    <row r="363" spans="1:9" ht="15.75" hidden="1" customHeight="1" x14ac:dyDescent="0.25">
      <c r="A363" s="4" t="s">
        <v>390</v>
      </c>
      <c r="B363" s="10" t="s">
        <v>577</v>
      </c>
      <c r="C363" s="10" t="s">
        <v>28</v>
      </c>
      <c r="D363" s="11">
        <v>8181.36</v>
      </c>
      <c r="E363" s="63"/>
      <c r="F363" s="12"/>
      <c r="G363" s="12"/>
      <c r="H363" s="13" t="s">
        <v>70</v>
      </c>
      <c r="I363" s="10" t="s">
        <v>593</v>
      </c>
    </row>
    <row r="364" spans="1:9" ht="15.75" hidden="1" customHeight="1" x14ac:dyDescent="0.25">
      <c r="A364" s="4" t="s">
        <v>390</v>
      </c>
      <c r="B364" s="10" t="s">
        <v>577</v>
      </c>
      <c r="C364" s="10" t="s">
        <v>24</v>
      </c>
      <c r="D364" s="11">
        <v>8198</v>
      </c>
      <c r="E364" s="63"/>
      <c r="F364" s="12"/>
      <c r="G364" s="12"/>
      <c r="H364" s="13" t="s">
        <v>54</v>
      </c>
      <c r="I364" s="10" t="s">
        <v>595</v>
      </c>
    </row>
    <row r="365" spans="1:9" ht="15.75" hidden="1" customHeight="1" x14ac:dyDescent="0.25">
      <c r="A365" s="4" t="s">
        <v>390</v>
      </c>
      <c r="B365" s="10" t="s">
        <v>577</v>
      </c>
      <c r="C365" s="10" t="s">
        <v>24</v>
      </c>
      <c r="D365" s="11">
        <v>8897.7800000000007</v>
      </c>
      <c r="E365" s="63"/>
      <c r="F365" s="12"/>
      <c r="G365" s="12"/>
      <c r="H365" s="13" t="s">
        <v>45</v>
      </c>
      <c r="I365" s="10" t="s">
        <v>477</v>
      </c>
    </row>
    <row r="366" spans="1:9" ht="15.75" hidden="1" customHeight="1" x14ac:dyDescent="0.25">
      <c r="A366" s="4" t="s">
        <v>390</v>
      </c>
      <c r="B366" s="10" t="s">
        <v>577</v>
      </c>
      <c r="C366" s="10" t="s">
        <v>24</v>
      </c>
      <c r="D366" s="11">
        <v>9152.32</v>
      </c>
      <c r="E366" s="63"/>
      <c r="F366" s="12"/>
      <c r="G366" s="12"/>
      <c r="H366" s="13" t="s">
        <v>29</v>
      </c>
      <c r="I366" s="10" t="s">
        <v>598</v>
      </c>
    </row>
    <row r="367" spans="1:9" ht="15.75" hidden="1" customHeight="1" x14ac:dyDescent="0.25">
      <c r="A367" s="4" t="s">
        <v>390</v>
      </c>
      <c r="B367" s="10" t="s">
        <v>577</v>
      </c>
      <c r="C367" s="10" t="s">
        <v>24</v>
      </c>
      <c r="D367" s="11">
        <v>12078</v>
      </c>
      <c r="E367" s="63"/>
      <c r="F367" s="12"/>
      <c r="G367" s="12"/>
      <c r="H367" s="13" t="s">
        <v>25</v>
      </c>
      <c r="I367" s="10" t="s">
        <v>477</v>
      </c>
    </row>
    <row r="368" spans="1:9" ht="15.75" customHeight="1" x14ac:dyDescent="0.25">
      <c r="A368" s="4" t="s">
        <v>390</v>
      </c>
      <c r="B368" s="10" t="s">
        <v>601</v>
      </c>
      <c r="C368" s="10" t="s">
        <v>24</v>
      </c>
      <c r="D368" s="11">
        <v>7510.7</v>
      </c>
      <c r="E368" s="79">
        <f>+F368/30</f>
        <v>94053.818333333329</v>
      </c>
      <c r="F368" s="12">
        <v>2821614.55</v>
      </c>
      <c r="G368" s="17" t="s">
        <v>602</v>
      </c>
      <c r="H368" s="13" t="s">
        <v>40</v>
      </c>
      <c r="I368" s="13" t="s">
        <v>455</v>
      </c>
    </row>
    <row r="369" spans="1:9" ht="15.75" hidden="1" customHeight="1" x14ac:dyDescent="0.25">
      <c r="A369" s="4" t="s">
        <v>390</v>
      </c>
      <c r="B369" s="10" t="s">
        <v>601</v>
      </c>
      <c r="C369" s="10" t="s">
        <v>24</v>
      </c>
      <c r="D369" s="11">
        <v>7629.64</v>
      </c>
      <c r="E369" s="63"/>
      <c r="F369" s="12"/>
      <c r="G369" s="12"/>
      <c r="H369" s="13" t="s">
        <v>163</v>
      </c>
      <c r="I369" s="10" t="s">
        <v>604</v>
      </c>
    </row>
    <row r="370" spans="1:9" ht="15.75" hidden="1" customHeight="1" x14ac:dyDescent="0.25">
      <c r="A370" s="4" t="s">
        <v>390</v>
      </c>
      <c r="B370" s="10" t="s">
        <v>601</v>
      </c>
      <c r="C370" s="10" t="s">
        <v>24</v>
      </c>
      <c r="D370" s="11">
        <v>8157.95</v>
      </c>
      <c r="E370" s="63"/>
      <c r="F370" s="12"/>
      <c r="G370" s="12"/>
      <c r="H370" s="13" t="s">
        <v>70</v>
      </c>
      <c r="I370" s="10" t="s">
        <v>606</v>
      </c>
    </row>
    <row r="371" spans="1:9" ht="15.75" hidden="1" customHeight="1" x14ac:dyDescent="0.25">
      <c r="A371" s="4" t="s">
        <v>390</v>
      </c>
      <c r="B371" s="10" t="s">
        <v>601</v>
      </c>
      <c r="C371" s="10" t="s">
        <v>24</v>
      </c>
      <c r="D371" s="11">
        <v>8974.1200000000008</v>
      </c>
      <c r="E371" s="63"/>
      <c r="F371" s="12"/>
      <c r="G371" s="12"/>
      <c r="H371" s="13" t="s">
        <v>29</v>
      </c>
      <c r="I371" s="10" t="s">
        <v>608</v>
      </c>
    </row>
    <row r="372" spans="1:9" ht="15.75" hidden="1" customHeight="1" x14ac:dyDescent="0.25">
      <c r="A372" s="4" t="s">
        <v>390</v>
      </c>
      <c r="B372" s="10" t="s">
        <v>601</v>
      </c>
      <c r="C372" s="10" t="s">
        <v>24</v>
      </c>
      <c r="D372" s="11">
        <v>63432.66</v>
      </c>
      <c r="E372" s="63"/>
      <c r="F372" s="12"/>
      <c r="G372" s="12"/>
      <c r="H372" s="13" t="s">
        <v>398</v>
      </c>
      <c r="I372" s="10" t="s">
        <v>609</v>
      </c>
    </row>
    <row r="373" spans="1:9" ht="15.75" hidden="1" customHeight="1" x14ac:dyDescent="0.25">
      <c r="A373" s="4" t="s">
        <v>390</v>
      </c>
      <c r="B373" s="10" t="s">
        <v>611</v>
      </c>
      <c r="C373" s="10" t="s">
        <v>24</v>
      </c>
      <c r="D373" s="11">
        <v>4890</v>
      </c>
      <c r="E373" s="63"/>
      <c r="F373" s="12" t="s">
        <v>84</v>
      </c>
      <c r="G373" s="12"/>
      <c r="H373" s="13" t="s">
        <v>612</v>
      </c>
      <c r="I373" s="10" t="s">
        <v>613</v>
      </c>
    </row>
    <row r="374" spans="1:9" ht="15.75" customHeight="1" x14ac:dyDescent="0.25">
      <c r="A374" s="4" t="s">
        <v>390</v>
      </c>
      <c r="B374" s="10" t="s">
        <v>611</v>
      </c>
      <c r="C374" s="10" t="s">
        <v>24</v>
      </c>
      <c r="D374" s="11">
        <v>5123</v>
      </c>
      <c r="E374" s="79">
        <f>+F374</f>
        <v>18666.05</v>
      </c>
      <c r="F374" s="12">
        <v>18666.05</v>
      </c>
      <c r="G374" s="17" t="s">
        <v>615</v>
      </c>
      <c r="H374" s="13" t="s">
        <v>32</v>
      </c>
      <c r="I374" s="13" t="s">
        <v>616</v>
      </c>
    </row>
    <row r="375" spans="1:9" ht="15.75" hidden="1" customHeight="1" x14ac:dyDescent="0.25">
      <c r="A375" s="4" t="s">
        <v>390</v>
      </c>
      <c r="B375" s="10" t="s">
        <v>611</v>
      </c>
      <c r="C375" s="10" t="s">
        <v>28</v>
      </c>
      <c r="D375" s="11">
        <v>5162</v>
      </c>
      <c r="E375" s="63"/>
      <c r="F375" s="12" t="s">
        <v>84</v>
      </c>
      <c r="G375" s="12"/>
      <c r="H375" s="13" t="s">
        <v>32</v>
      </c>
      <c r="I375" s="10" t="s">
        <v>618</v>
      </c>
    </row>
    <row r="376" spans="1:9" ht="15.75" customHeight="1" x14ac:dyDescent="0.25">
      <c r="A376" s="4" t="s">
        <v>390</v>
      </c>
      <c r="B376" s="10" t="s">
        <v>611</v>
      </c>
      <c r="C376" s="10" t="s">
        <v>24</v>
      </c>
      <c r="D376" s="11">
        <v>5318.4</v>
      </c>
      <c r="E376" s="79">
        <f>+F376/50</f>
        <v>52348.69</v>
      </c>
      <c r="F376" s="12">
        <v>2617434.5</v>
      </c>
      <c r="G376" s="17" t="s">
        <v>620</v>
      </c>
      <c r="H376" s="13" t="s">
        <v>70</v>
      </c>
      <c r="I376" s="13" t="s">
        <v>621</v>
      </c>
    </row>
    <row r="377" spans="1:9" ht="15.75" hidden="1" customHeight="1" x14ac:dyDescent="0.25">
      <c r="A377" s="4" t="s">
        <v>390</v>
      </c>
      <c r="B377" s="10" t="s">
        <v>611</v>
      </c>
      <c r="C377" s="10" t="s">
        <v>52</v>
      </c>
      <c r="D377" s="11">
        <v>5492.31</v>
      </c>
      <c r="E377" s="63"/>
      <c r="F377" s="12"/>
      <c r="G377" s="12"/>
      <c r="H377" s="13" t="s">
        <v>29</v>
      </c>
      <c r="I377" s="10" t="s">
        <v>623</v>
      </c>
    </row>
    <row r="378" spans="1:9" ht="15.75" hidden="1" customHeight="1" x14ac:dyDescent="0.25">
      <c r="A378" s="4" t="s">
        <v>390</v>
      </c>
      <c r="B378" s="10" t="s">
        <v>611</v>
      </c>
      <c r="C378" s="10" t="s">
        <v>24</v>
      </c>
      <c r="D378" s="11">
        <v>5536.51</v>
      </c>
      <c r="E378" s="63"/>
      <c r="F378" s="12"/>
      <c r="G378" s="12"/>
      <c r="H378" s="13" t="s">
        <v>163</v>
      </c>
      <c r="I378" s="10" t="s">
        <v>625</v>
      </c>
    </row>
    <row r="379" spans="1:9" ht="15.75" hidden="1" customHeight="1" x14ac:dyDescent="0.25">
      <c r="A379" s="4" t="s">
        <v>390</v>
      </c>
      <c r="B379" s="10" t="s">
        <v>611</v>
      </c>
      <c r="C379" s="10" t="s">
        <v>24</v>
      </c>
      <c r="D379" s="11">
        <v>5627.65</v>
      </c>
      <c r="E379" s="63"/>
      <c r="F379" s="12"/>
      <c r="G379" s="12"/>
      <c r="H379" s="13" t="s">
        <v>156</v>
      </c>
      <c r="I379" s="10" t="s">
        <v>202</v>
      </c>
    </row>
    <row r="380" spans="1:9" ht="15.75" hidden="1" customHeight="1" x14ac:dyDescent="0.25">
      <c r="A380" s="4" t="s">
        <v>390</v>
      </c>
      <c r="B380" s="10" t="s">
        <v>611</v>
      </c>
      <c r="C380" s="10" t="s">
        <v>24</v>
      </c>
      <c r="D380" s="11">
        <v>5635</v>
      </c>
      <c r="E380" s="63"/>
      <c r="F380" s="12"/>
      <c r="G380" s="12"/>
      <c r="H380" s="13" t="s">
        <v>48</v>
      </c>
      <c r="I380" s="10" t="s">
        <v>628</v>
      </c>
    </row>
    <row r="381" spans="1:9" ht="15.75" hidden="1" customHeight="1" x14ac:dyDescent="0.25">
      <c r="A381" s="4" t="s">
        <v>390</v>
      </c>
      <c r="B381" s="10" t="s">
        <v>611</v>
      </c>
      <c r="C381" s="10" t="s">
        <v>24</v>
      </c>
      <c r="D381" s="11">
        <v>5643</v>
      </c>
      <c r="E381" s="63"/>
      <c r="F381" s="12"/>
      <c r="G381" s="12"/>
      <c r="H381" s="13" t="s">
        <v>35</v>
      </c>
      <c r="I381" s="10" t="s">
        <v>630</v>
      </c>
    </row>
    <row r="382" spans="1:9" ht="15.75" hidden="1" customHeight="1" x14ac:dyDescent="0.25">
      <c r="A382" s="4" t="s">
        <v>390</v>
      </c>
      <c r="B382" s="10" t="s">
        <v>611</v>
      </c>
      <c r="C382" s="10" t="s">
        <v>28</v>
      </c>
      <c r="D382" s="11">
        <v>5645.28</v>
      </c>
      <c r="E382" s="63"/>
      <c r="F382" s="12"/>
      <c r="G382" s="12"/>
      <c r="H382" s="13" t="s">
        <v>29</v>
      </c>
      <c r="I382" s="10" t="s">
        <v>632</v>
      </c>
    </row>
    <row r="383" spans="1:9" ht="15.75" hidden="1" customHeight="1" x14ac:dyDescent="0.25">
      <c r="A383" s="4" t="s">
        <v>390</v>
      </c>
      <c r="B383" s="10" t="s">
        <v>611</v>
      </c>
      <c r="C383" s="10" t="s">
        <v>24</v>
      </c>
      <c r="D383" s="11">
        <v>5866.67</v>
      </c>
      <c r="E383" s="63"/>
      <c r="F383" s="12"/>
      <c r="G383" s="12"/>
      <c r="H383" s="13" t="s">
        <v>45</v>
      </c>
      <c r="I383" s="10" t="s">
        <v>202</v>
      </c>
    </row>
    <row r="384" spans="1:9" ht="15.75" hidden="1" customHeight="1" x14ac:dyDescent="0.25">
      <c r="A384" s="4" t="s">
        <v>390</v>
      </c>
      <c r="B384" s="10" t="s">
        <v>611</v>
      </c>
      <c r="C384" s="10" t="s">
        <v>24</v>
      </c>
      <c r="D384" s="11">
        <v>5980.52</v>
      </c>
      <c r="E384" s="63"/>
      <c r="F384" s="12"/>
      <c r="G384" s="12"/>
      <c r="H384" s="13" t="s">
        <v>40</v>
      </c>
      <c r="I384" s="10" t="s">
        <v>635</v>
      </c>
    </row>
    <row r="385" spans="1:9" ht="15.75" hidden="1" customHeight="1" x14ac:dyDescent="0.25">
      <c r="A385" s="4" t="s">
        <v>390</v>
      </c>
      <c r="B385" s="10" t="s">
        <v>611</v>
      </c>
      <c r="C385" s="10" t="s">
        <v>28</v>
      </c>
      <c r="D385" s="11">
        <v>6033.06</v>
      </c>
      <c r="E385" s="63"/>
      <c r="F385" s="12"/>
      <c r="G385" s="12"/>
      <c r="H385" s="13" t="s">
        <v>70</v>
      </c>
      <c r="I385" s="10" t="s">
        <v>637</v>
      </c>
    </row>
    <row r="386" spans="1:9" ht="15.75" hidden="1" customHeight="1" x14ac:dyDescent="0.25">
      <c r="A386" s="4" t="s">
        <v>390</v>
      </c>
      <c r="B386" s="10" t="s">
        <v>611</v>
      </c>
      <c r="C386" s="10" t="s">
        <v>28</v>
      </c>
      <c r="D386" s="11">
        <v>6097.85</v>
      </c>
      <c r="E386" s="63"/>
      <c r="F386" s="12"/>
      <c r="G386" s="12"/>
      <c r="H386" s="13" t="s">
        <v>163</v>
      </c>
      <c r="I386" s="10" t="s">
        <v>639</v>
      </c>
    </row>
    <row r="387" spans="1:9" ht="15.75" hidden="1" customHeight="1" x14ac:dyDescent="0.25">
      <c r="A387" s="4" t="s">
        <v>390</v>
      </c>
      <c r="B387" s="10" t="s">
        <v>611</v>
      </c>
      <c r="C387" s="10" t="s">
        <v>24</v>
      </c>
      <c r="D387" s="11">
        <v>6333</v>
      </c>
      <c r="E387" s="63"/>
      <c r="F387" s="12"/>
      <c r="G387" s="12"/>
      <c r="H387" s="13" t="s">
        <v>54</v>
      </c>
      <c r="I387" s="10" t="s">
        <v>641</v>
      </c>
    </row>
    <row r="388" spans="1:9" ht="15.75" hidden="1" customHeight="1" x14ac:dyDescent="0.25">
      <c r="A388" s="4" t="s">
        <v>390</v>
      </c>
      <c r="B388" s="10" t="s">
        <v>611</v>
      </c>
      <c r="C388" s="10" t="s">
        <v>28</v>
      </c>
      <c r="D388" s="11">
        <v>6346.69</v>
      </c>
      <c r="E388" s="63"/>
      <c r="F388" s="12"/>
      <c r="G388" s="12"/>
      <c r="H388" s="13" t="s">
        <v>40</v>
      </c>
      <c r="I388" s="10" t="s">
        <v>616</v>
      </c>
    </row>
    <row r="389" spans="1:9" ht="15.75" hidden="1" customHeight="1" x14ac:dyDescent="0.25">
      <c r="A389" s="4" t="s">
        <v>390</v>
      </c>
      <c r="B389" s="10" t="s">
        <v>611</v>
      </c>
      <c r="C389" s="10" t="s">
        <v>24</v>
      </c>
      <c r="D389" s="11">
        <v>6792.31</v>
      </c>
      <c r="E389" s="63"/>
      <c r="F389" s="12"/>
      <c r="G389" s="12"/>
      <c r="H389" s="13" t="s">
        <v>29</v>
      </c>
      <c r="I389" s="10" t="s">
        <v>644</v>
      </c>
    </row>
    <row r="390" spans="1:9" ht="15.75" hidden="1" customHeight="1" x14ac:dyDescent="0.25">
      <c r="A390" s="4" t="s">
        <v>390</v>
      </c>
      <c r="B390" s="10" t="s">
        <v>611</v>
      </c>
      <c r="C390" s="10" t="s">
        <v>24</v>
      </c>
      <c r="D390" s="11">
        <v>6969</v>
      </c>
      <c r="E390" s="63"/>
      <c r="F390" s="12"/>
      <c r="G390" s="12"/>
      <c r="H390" s="13" t="s">
        <v>25</v>
      </c>
      <c r="I390" s="10" t="s">
        <v>635</v>
      </c>
    </row>
    <row r="391" spans="1:9" ht="15.75" hidden="1" customHeight="1" x14ac:dyDescent="0.25">
      <c r="A391" s="4" t="s">
        <v>390</v>
      </c>
      <c r="B391" s="10" t="s">
        <v>611</v>
      </c>
      <c r="C391" s="10" t="s">
        <v>28</v>
      </c>
      <c r="D391" s="11">
        <v>6969</v>
      </c>
      <c r="E391" s="63"/>
      <c r="F391" s="12"/>
      <c r="G391" s="12"/>
      <c r="H391" s="13" t="s">
        <v>25</v>
      </c>
      <c r="I391" s="10" t="s">
        <v>180</v>
      </c>
    </row>
    <row r="392" spans="1:9" ht="15.75" hidden="1" customHeight="1" x14ac:dyDescent="0.25">
      <c r="A392" s="4" t="s">
        <v>390</v>
      </c>
      <c r="B392" s="10" t="s">
        <v>611</v>
      </c>
      <c r="C392" s="10" t="s">
        <v>24</v>
      </c>
      <c r="D392" s="11">
        <v>8320.8700000000008</v>
      </c>
      <c r="E392" s="63"/>
      <c r="F392" s="12"/>
      <c r="G392" s="12"/>
      <c r="H392" s="13" t="s">
        <v>85</v>
      </c>
      <c r="I392" s="10" t="s">
        <v>647</v>
      </c>
    </row>
    <row r="393" spans="1:9" ht="15.75" hidden="1" customHeight="1" x14ac:dyDescent="0.25">
      <c r="A393" s="4" t="s">
        <v>390</v>
      </c>
      <c r="B393" s="10" t="s">
        <v>611</v>
      </c>
      <c r="C393" s="10" t="s">
        <v>24</v>
      </c>
      <c r="D393" s="11">
        <v>25440.27</v>
      </c>
      <c r="E393" s="63"/>
      <c r="F393" s="12"/>
      <c r="G393" s="12"/>
      <c r="H393" s="13" t="s">
        <v>398</v>
      </c>
      <c r="I393" s="10" t="s">
        <v>649</v>
      </c>
    </row>
    <row r="394" spans="1:9" ht="15.75" customHeight="1" x14ac:dyDescent="0.25">
      <c r="A394" s="4" t="s">
        <v>390</v>
      </c>
      <c r="B394" s="10" t="s">
        <v>651</v>
      </c>
      <c r="C394" s="10" t="s">
        <v>24</v>
      </c>
      <c r="D394" s="11">
        <v>37760.160000000003</v>
      </c>
      <c r="E394" s="79">
        <f>+F394</f>
        <v>106824.93</v>
      </c>
      <c r="F394" s="12">
        <v>106824.93</v>
      </c>
      <c r="G394" s="17" t="s">
        <v>652</v>
      </c>
      <c r="H394" s="13" t="s">
        <v>40</v>
      </c>
      <c r="I394" s="13" t="s">
        <v>543</v>
      </c>
    </row>
    <row r="395" spans="1:9" ht="15.75" hidden="1" customHeight="1" x14ac:dyDescent="0.25">
      <c r="A395" s="4" t="s">
        <v>390</v>
      </c>
      <c r="B395" s="10" t="s">
        <v>651</v>
      </c>
      <c r="C395" s="10" t="s">
        <v>24</v>
      </c>
      <c r="D395" s="11">
        <v>37914.1</v>
      </c>
      <c r="E395" s="63"/>
      <c r="F395" s="12"/>
      <c r="G395" s="12"/>
      <c r="H395" s="13" t="s">
        <v>70</v>
      </c>
      <c r="I395" s="10" t="s">
        <v>654</v>
      </c>
    </row>
    <row r="396" spans="1:9" ht="15.75" hidden="1" customHeight="1" x14ac:dyDescent="0.25">
      <c r="A396" s="4" t="s">
        <v>390</v>
      </c>
      <c r="B396" s="10" t="s">
        <v>651</v>
      </c>
      <c r="C396" s="10" t="s">
        <v>24</v>
      </c>
      <c r="D396" s="11">
        <v>38026.660000000003</v>
      </c>
      <c r="E396" s="63"/>
      <c r="F396" s="12"/>
      <c r="G396" s="12"/>
      <c r="H396" s="13" t="s">
        <v>67</v>
      </c>
      <c r="I396" s="10" t="s">
        <v>549</v>
      </c>
    </row>
    <row r="397" spans="1:9" ht="15.75" hidden="1" customHeight="1" x14ac:dyDescent="0.25">
      <c r="A397" s="4" t="s">
        <v>390</v>
      </c>
      <c r="B397" s="10" t="s">
        <v>651</v>
      </c>
      <c r="C397" s="10" t="s">
        <v>24</v>
      </c>
      <c r="D397" s="11">
        <v>38100</v>
      </c>
      <c r="E397" s="63"/>
      <c r="F397" s="12"/>
      <c r="G397" s="12"/>
      <c r="H397" s="13" t="s">
        <v>54</v>
      </c>
      <c r="I397" s="10" t="s">
        <v>657</v>
      </c>
    </row>
    <row r="398" spans="1:9" ht="15.75" hidden="1" customHeight="1" x14ac:dyDescent="0.25">
      <c r="A398" s="4" t="s">
        <v>390</v>
      </c>
      <c r="B398" s="10" t="s">
        <v>651</v>
      </c>
      <c r="C398" s="10" t="s">
        <v>24</v>
      </c>
      <c r="D398" s="11">
        <v>39118.769999999997</v>
      </c>
      <c r="E398" s="63"/>
      <c r="F398" s="12"/>
      <c r="G398" s="12"/>
      <c r="H398" s="13" t="s">
        <v>48</v>
      </c>
      <c r="I398" s="10" t="s">
        <v>659</v>
      </c>
    </row>
    <row r="399" spans="1:9" ht="15.75" customHeight="1" x14ac:dyDescent="0.25">
      <c r="A399" s="4" t="s">
        <v>390</v>
      </c>
      <c r="B399" s="10" t="s">
        <v>651</v>
      </c>
      <c r="C399" s="10" t="s">
        <v>24</v>
      </c>
      <c r="D399" s="11">
        <v>39852</v>
      </c>
      <c r="E399" s="79">
        <f>+F399</f>
        <v>96346.25</v>
      </c>
      <c r="F399" s="12">
        <v>96346.25</v>
      </c>
      <c r="G399" s="17" t="s">
        <v>661</v>
      </c>
      <c r="H399" s="13" t="s">
        <v>32</v>
      </c>
      <c r="I399" s="13" t="s">
        <v>635</v>
      </c>
    </row>
    <row r="400" spans="1:9" ht="15.75" hidden="1" customHeight="1" x14ac:dyDescent="0.25">
      <c r="A400" s="4" t="s">
        <v>390</v>
      </c>
      <c r="B400" s="10" t="s">
        <v>651</v>
      </c>
      <c r="C400" s="10" t="s">
        <v>28</v>
      </c>
      <c r="D400" s="11">
        <v>43077.279999999999</v>
      </c>
      <c r="E400" s="63"/>
      <c r="F400" s="12"/>
      <c r="G400" s="12"/>
      <c r="H400" s="13" t="s">
        <v>40</v>
      </c>
      <c r="I400" s="10" t="s">
        <v>635</v>
      </c>
    </row>
    <row r="401" spans="1:9" ht="15.75" hidden="1" customHeight="1" x14ac:dyDescent="0.25">
      <c r="A401" s="4" t="s">
        <v>390</v>
      </c>
      <c r="B401" s="10" t="s">
        <v>651</v>
      </c>
      <c r="C401" s="10" t="s">
        <v>24</v>
      </c>
      <c r="D401" s="11">
        <v>44618.82</v>
      </c>
      <c r="E401" s="63"/>
      <c r="F401" s="12"/>
      <c r="G401" s="12"/>
      <c r="H401" s="13" t="s">
        <v>45</v>
      </c>
      <c r="I401" s="10" t="s">
        <v>543</v>
      </c>
    </row>
    <row r="402" spans="1:9" ht="15.75" hidden="1" customHeight="1" x14ac:dyDescent="0.25">
      <c r="A402" s="4" t="s">
        <v>390</v>
      </c>
      <c r="B402" s="10" t="s">
        <v>651</v>
      </c>
      <c r="C402" s="10" t="s">
        <v>24</v>
      </c>
      <c r="D402" s="11">
        <v>45756.24</v>
      </c>
      <c r="E402" s="63"/>
      <c r="F402" s="12"/>
      <c r="G402" s="12"/>
      <c r="H402" s="13" t="s">
        <v>156</v>
      </c>
      <c r="I402" s="10" t="s">
        <v>543</v>
      </c>
    </row>
    <row r="403" spans="1:9" ht="15.75" hidden="1" customHeight="1" x14ac:dyDescent="0.25">
      <c r="A403" s="4" t="s">
        <v>390</v>
      </c>
      <c r="B403" s="10" t="s">
        <v>651</v>
      </c>
      <c r="C403" s="10" t="s">
        <v>24</v>
      </c>
      <c r="D403" s="11">
        <v>48918</v>
      </c>
      <c r="E403" s="63"/>
      <c r="F403" s="12"/>
      <c r="G403" s="12"/>
      <c r="H403" s="13" t="s">
        <v>25</v>
      </c>
      <c r="I403" s="10" t="s">
        <v>635</v>
      </c>
    </row>
    <row r="404" spans="1:9" ht="15.75" hidden="1" customHeight="1" x14ac:dyDescent="0.25">
      <c r="A404" s="4" t="s">
        <v>390</v>
      </c>
      <c r="B404" s="10" t="s">
        <v>651</v>
      </c>
      <c r="C404" s="10" t="s">
        <v>24</v>
      </c>
      <c r="D404" s="11">
        <v>54180.51</v>
      </c>
      <c r="E404" s="63"/>
      <c r="F404" s="12"/>
      <c r="G404" s="12"/>
      <c r="H404" s="13" t="s">
        <v>85</v>
      </c>
      <c r="I404" s="10" t="s">
        <v>635</v>
      </c>
    </row>
    <row r="405" spans="1:9" ht="15.75" hidden="1" customHeight="1" x14ac:dyDescent="0.25">
      <c r="A405" s="4" t="s">
        <v>390</v>
      </c>
      <c r="B405" s="10" t="s">
        <v>651</v>
      </c>
      <c r="C405" s="10" t="s">
        <v>24</v>
      </c>
      <c r="D405" s="11">
        <v>67213.429999999993</v>
      </c>
      <c r="E405" s="63"/>
      <c r="F405" s="12"/>
      <c r="G405" s="12"/>
      <c r="H405" s="13" t="s">
        <v>398</v>
      </c>
      <c r="I405" s="10" t="s">
        <v>667</v>
      </c>
    </row>
    <row r="406" spans="1:9" ht="15.75" customHeight="1" x14ac:dyDescent="0.25">
      <c r="A406" s="4" t="s">
        <v>390</v>
      </c>
      <c r="B406" s="10" t="s">
        <v>669</v>
      </c>
      <c r="C406" s="10" t="s">
        <v>24</v>
      </c>
      <c r="D406" s="11">
        <v>2196.44</v>
      </c>
      <c r="E406" s="79">
        <f>+F406/60</f>
        <v>90853.54333333332</v>
      </c>
      <c r="F406" s="12">
        <v>5451212.5999999996</v>
      </c>
      <c r="G406" s="17" t="s">
        <v>670</v>
      </c>
      <c r="H406" s="13" t="s">
        <v>163</v>
      </c>
      <c r="I406" s="13" t="s">
        <v>671</v>
      </c>
    </row>
    <row r="407" spans="1:9" ht="15.75" hidden="1" customHeight="1" x14ac:dyDescent="0.25">
      <c r="A407" s="4" t="s">
        <v>390</v>
      </c>
      <c r="B407" s="10" t="s">
        <v>669</v>
      </c>
      <c r="C407" s="10" t="s">
        <v>24</v>
      </c>
      <c r="D407" s="11">
        <v>2240.62</v>
      </c>
      <c r="E407" s="63"/>
      <c r="F407" s="12"/>
      <c r="G407" s="12"/>
      <c r="H407" s="13" t="s">
        <v>40</v>
      </c>
      <c r="I407" s="10" t="s">
        <v>469</v>
      </c>
    </row>
    <row r="408" spans="1:9" ht="15.75" hidden="1" customHeight="1" x14ac:dyDescent="0.25">
      <c r="A408" s="4" t="s">
        <v>390</v>
      </c>
      <c r="B408" s="10" t="s">
        <v>669</v>
      </c>
      <c r="C408" s="10" t="s">
        <v>52</v>
      </c>
      <c r="D408" s="11">
        <v>2298.56</v>
      </c>
      <c r="E408" s="63"/>
      <c r="F408" s="12"/>
      <c r="G408" s="12"/>
      <c r="H408" s="13" t="s">
        <v>29</v>
      </c>
      <c r="I408" s="10" t="s">
        <v>674</v>
      </c>
    </row>
    <row r="409" spans="1:9" ht="15.75" hidden="1" customHeight="1" x14ac:dyDescent="0.25">
      <c r="A409" s="4" t="s">
        <v>390</v>
      </c>
      <c r="B409" s="10" t="s">
        <v>669</v>
      </c>
      <c r="C409" s="10" t="s">
        <v>24</v>
      </c>
      <c r="D409" s="11">
        <v>2328.33</v>
      </c>
      <c r="E409" s="63"/>
      <c r="F409" s="12"/>
      <c r="G409" s="12"/>
      <c r="H409" s="13" t="s">
        <v>70</v>
      </c>
      <c r="I409" s="10" t="s">
        <v>676</v>
      </c>
    </row>
    <row r="410" spans="1:9" ht="15.75" hidden="1" customHeight="1" x14ac:dyDescent="0.25">
      <c r="A410" s="4" t="s">
        <v>390</v>
      </c>
      <c r="B410" s="10" t="s">
        <v>669</v>
      </c>
      <c r="C410" s="10" t="s">
        <v>24</v>
      </c>
      <c r="D410" s="11">
        <v>2418</v>
      </c>
      <c r="E410" s="63"/>
      <c r="F410" s="12"/>
      <c r="G410" s="12"/>
      <c r="H410" s="13" t="s">
        <v>54</v>
      </c>
      <c r="I410" s="10" t="s">
        <v>678</v>
      </c>
    </row>
    <row r="411" spans="1:9" ht="15.75" hidden="1" customHeight="1" x14ac:dyDescent="0.25">
      <c r="A411" s="4" t="s">
        <v>390</v>
      </c>
      <c r="B411" s="10" t="s">
        <v>669</v>
      </c>
      <c r="C411" s="10" t="s">
        <v>24</v>
      </c>
      <c r="D411" s="11">
        <v>2493</v>
      </c>
      <c r="E411" s="63"/>
      <c r="F411" s="12"/>
      <c r="G411" s="12"/>
      <c r="H411" s="13" t="s">
        <v>443</v>
      </c>
      <c r="I411" s="10" t="s">
        <v>680</v>
      </c>
    </row>
    <row r="412" spans="1:9" ht="15.75" hidden="1" customHeight="1" x14ac:dyDescent="0.25">
      <c r="A412" s="4" t="s">
        <v>390</v>
      </c>
      <c r="B412" s="10" t="s">
        <v>669</v>
      </c>
      <c r="C412" s="10" t="s">
        <v>24</v>
      </c>
      <c r="D412" s="11">
        <v>2571.25</v>
      </c>
      <c r="E412" s="63"/>
      <c r="F412" s="12"/>
      <c r="G412" s="12"/>
      <c r="H412" s="13" t="s">
        <v>67</v>
      </c>
      <c r="I412" s="10" t="s">
        <v>682</v>
      </c>
    </row>
    <row r="413" spans="1:9" ht="15.75" hidden="1" customHeight="1" x14ac:dyDescent="0.25">
      <c r="A413" s="4" t="s">
        <v>390</v>
      </c>
      <c r="B413" s="10" t="s">
        <v>669</v>
      </c>
      <c r="C413" s="10" t="s">
        <v>24</v>
      </c>
      <c r="D413" s="11">
        <v>2615.04</v>
      </c>
      <c r="E413" s="63"/>
      <c r="F413" s="12"/>
      <c r="G413" s="12"/>
      <c r="H413" s="13" t="s">
        <v>45</v>
      </c>
      <c r="I413" s="10" t="s">
        <v>469</v>
      </c>
    </row>
    <row r="414" spans="1:9" ht="15.75" hidden="1" customHeight="1" x14ac:dyDescent="0.25">
      <c r="A414" s="4" t="s">
        <v>390</v>
      </c>
      <c r="B414" s="10" t="s">
        <v>669</v>
      </c>
      <c r="C414" s="10" t="s">
        <v>28</v>
      </c>
      <c r="D414" s="11">
        <v>2741.22</v>
      </c>
      <c r="E414" s="63"/>
      <c r="F414" s="12"/>
      <c r="G414" s="12"/>
      <c r="H414" s="13" t="s">
        <v>29</v>
      </c>
      <c r="I414" s="10" t="s">
        <v>685</v>
      </c>
    </row>
    <row r="415" spans="1:9" ht="15.75" hidden="1" customHeight="1" x14ac:dyDescent="0.25">
      <c r="A415" s="4" t="s">
        <v>390</v>
      </c>
      <c r="B415" s="10" t="s">
        <v>669</v>
      </c>
      <c r="C415" s="10" t="s">
        <v>24</v>
      </c>
      <c r="D415" s="11">
        <v>3216.58</v>
      </c>
      <c r="E415" s="63"/>
      <c r="F415" s="12"/>
      <c r="G415" s="12"/>
      <c r="H415" s="13" t="s">
        <v>222</v>
      </c>
      <c r="I415" s="10" t="s">
        <v>687</v>
      </c>
    </row>
    <row r="416" spans="1:9" ht="15.75" hidden="1" customHeight="1" x14ac:dyDescent="0.25">
      <c r="A416" s="4" t="s">
        <v>390</v>
      </c>
      <c r="B416" s="10" t="s">
        <v>669</v>
      </c>
      <c r="C416" s="10" t="s">
        <v>24</v>
      </c>
      <c r="D416" s="11">
        <v>3399.44</v>
      </c>
      <c r="E416" s="63"/>
      <c r="F416" s="12"/>
      <c r="G416" s="12"/>
      <c r="H416" s="13" t="s">
        <v>189</v>
      </c>
      <c r="I416" s="10" t="s">
        <v>689</v>
      </c>
    </row>
    <row r="417" spans="1:15" ht="15.75" hidden="1" customHeight="1" x14ac:dyDescent="0.25">
      <c r="A417" s="4" t="s">
        <v>390</v>
      </c>
      <c r="B417" s="10" t="s">
        <v>669</v>
      </c>
      <c r="C417" s="10" t="s">
        <v>24</v>
      </c>
      <c r="D417" s="11">
        <v>4103.09</v>
      </c>
      <c r="E417" s="63"/>
      <c r="F417" s="12"/>
      <c r="G417" s="12"/>
      <c r="H417" s="13" t="s">
        <v>156</v>
      </c>
      <c r="I417" s="10" t="s">
        <v>559</v>
      </c>
    </row>
    <row r="418" spans="1:15" ht="15.75" hidden="1" customHeight="1" x14ac:dyDescent="0.25">
      <c r="A418" s="4" t="s">
        <v>390</v>
      </c>
      <c r="B418" s="10" t="s">
        <v>669</v>
      </c>
      <c r="C418" s="10" t="s">
        <v>24</v>
      </c>
      <c r="D418" s="11">
        <v>8288</v>
      </c>
      <c r="E418" s="63"/>
      <c r="F418" s="12"/>
      <c r="G418" s="12"/>
      <c r="H418" s="13" t="s">
        <v>25</v>
      </c>
      <c r="I418" s="10" t="s">
        <v>481</v>
      </c>
    </row>
    <row r="419" spans="1:15" ht="15.75" hidden="1" customHeight="1" x14ac:dyDescent="0.25">
      <c r="A419" s="4" t="s">
        <v>390</v>
      </c>
      <c r="B419" s="10" t="s">
        <v>669</v>
      </c>
      <c r="C419" s="10" t="s">
        <v>52</v>
      </c>
      <c r="D419" s="11">
        <v>12330.81</v>
      </c>
      <c r="E419" s="63"/>
      <c r="F419" s="12"/>
      <c r="G419" s="12"/>
      <c r="H419" s="13" t="s">
        <v>70</v>
      </c>
      <c r="I419" s="10" t="s">
        <v>693</v>
      </c>
    </row>
    <row r="420" spans="1:15" ht="15.75" hidden="1" customHeight="1" x14ac:dyDescent="0.25">
      <c r="A420" s="4" t="s">
        <v>390</v>
      </c>
      <c r="B420" s="10" t="s">
        <v>669</v>
      </c>
      <c r="C420" s="10" t="s">
        <v>28</v>
      </c>
      <c r="D420" s="11">
        <v>12514.44</v>
      </c>
      <c r="E420" s="63"/>
      <c r="F420" s="12"/>
      <c r="G420" s="12"/>
      <c r="H420" s="13" t="s">
        <v>163</v>
      </c>
      <c r="I420" s="10" t="s">
        <v>695</v>
      </c>
    </row>
    <row r="421" spans="1:15" ht="15.75" hidden="1" customHeight="1" x14ac:dyDescent="0.25">
      <c r="A421" s="4" t="s">
        <v>390</v>
      </c>
      <c r="B421" s="10" t="s">
        <v>669</v>
      </c>
      <c r="C421" s="10" t="s">
        <v>28</v>
      </c>
      <c r="D421" s="11">
        <v>12733.65</v>
      </c>
      <c r="E421" s="63"/>
      <c r="F421" s="12"/>
      <c r="G421" s="12"/>
      <c r="H421" s="13" t="s">
        <v>40</v>
      </c>
      <c r="I421" s="10" t="s">
        <v>697</v>
      </c>
    </row>
    <row r="422" spans="1:15" ht="15.75" hidden="1" customHeight="1" x14ac:dyDescent="0.25">
      <c r="A422" s="18" t="s">
        <v>390</v>
      </c>
      <c r="B422" s="16" t="s">
        <v>669</v>
      </c>
      <c r="C422" s="16" t="s">
        <v>28</v>
      </c>
      <c r="D422" s="19">
        <v>58582.48</v>
      </c>
      <c r="E422" s="67"/>
      <c r="F422" s="12"/>
      <c r="G422" s="20"/>
      <c r="H422" s="21" t="s">
        <v>70</v>
      </c>
      <c r="I422" s="16" t="s">
        <v>699</v>
      </c>
      <c r="J422" s="22"/>
      <c r="K422" s="22"/>
      <c r="L422" s="22"/>
      <c r="M422" s="22"/>
      <c r="N422" s="22"/>
      <c r="O422" s="22"/>
    </row>
    <row r="423" spans="1:15" ht="15.75" hidden="1" customHeight="1" x14ac:dyDescent="0.25">
      <c r="A423" s="18" t="s">
        <v>390</v>
      </c>
      <c r="B423" s="16" t="s">
        <v>669</v>
      </c>
      <c r="C423" s="16" t="s">
        <v>52</v>
      </c>
      <c r="D423" s="19">
        <v>59132.35</v>
      </c>
      <c r="E423" s="67"/>
      <c r="F423" s="12"/>
      <c r="G423" s="20"/>
      <c r="H423" s="21" t="s">
        <v>40</v>
      </c>
      <c r="I423" s="16" t="s">
        <v>506</v>
      </c>
      <c r="J423" s="22"/>
      <c r="K423" s="22"/>
      <c r="L423" s="22"/>
      <c r="M423" s="22"/>
      <c r="N423" s="22"/>
      <c r="O423" s="22"/>
    </row>
    <row r="424" spans="1:15" ht="15.75" hidden="1" customHeight="1" x14ac:dyDescent="0.25">
      <c r="A424" s="18" t="s">
        <v>390</v>
      </c>
      <c r="B424" s="16" t="s">
        <v>669</v>
      </c>
      <c r="C424" s="16" t="s">
        <v>24</v>
      </c>
      <c r="D424" s="19">
        <v>66119.27</v>
      </c>
      <c r="E424" s="67"/>
      <c r="F424" s="12"/>
      <c r="G424" s="20"/>
      <c r="H424" s="21" t="s">
        <v>29</v>
      </c>
      <c r="I424" s="16" t="s">
        <v>702</v>
      </c>
      <c r="J424" s="22"/>
      <c r="K424" s="22"/>
      <c r="L424" s="22"/>
      <c r="M424" s="22"/>
      <c r="N424" s="22"/>
      <c r="O424" s="22"/>
    </row>
    <row r="425" spans="1:15" ht="15.75" customHeight="1" x14ac:dyDescent="0.25">
      <c r="A425" s="4" t="s">
        <v>390</v>
      </c>
      <c r="B425" s="10" t="s">
        <v>704</v>
      </c>
      <c r="C425" s="10" t="s">
        <v>24</v>
      </c>
      <c r="D425" s="11">
        <v>1128.56</v>
      </c>
      <c r="E425" s="79">
        <f>+F425/100</f>
        <v>2054.8576000000003</v>
      </c>
      <c r="F425" s="12">
        <v>205485.76</v>
      </c>
      <c r="G425" s="17" t="s">
        <v>705</v>
      </c>
      <c r="H425" s="13" t="s">
        <v>45</v>
      </c>
      <c r="I425" s="13" t="s">
        <v>706</v>
      </c>
    </row>
    <row r="426" spans="1:15" ht="15.75" hidden="1" customHeight="1" x14ac:dyDescent="0.25">
      <c r="A426" s="4" t="s">
        <v>390</v>
      </c>
      <c r="B426" s="10" t="s">
        <v>704</v>
      </c>
      <c r="C426" s="10" t="s">
        <v>24</v>
      </c>
      <c r="D426" s="11">
        <v>1244.4100000000001</v>
      </c>
      <c r="E426" s="63"/>
      <c r="F426" s="12"/>
      <c r="G426" s="12"/>
      <c r="H426" s="13" t="s">
        <v>40</v>
      </c>
      <c r="I426" s="10" t="s">
        <v>706</v>
      </c>
    </row>
    <row r="427" spans="1:15" ht="15.75" hidden="1" customHeight="1" x14ac:dyDescent="0.25">
      <c r="A427" s="4" t="s">
        <v>390</v>
      </c>
      <c r="B427" s="10" t="s">
        <v>704</v>
      </c>
      <c r="C427" s="10" t="s">
        <v>24</v>
      </c>
      <c r="D427" s="11">
        <v>1337.88</v>
      </c>
      <c r="E427" s="63"/>
      <c r="F427" s="12"/>
      <c r="G427" s="12"/>
      <c r="H427" s="13" t="s">
        <v>156</v>
      </c>
      <c r="I427" s="10" t="s">
        <v>706</v>
      </c>
    </row>
    <row r="428" spans="1:15" ht="15.75" hidden="1" customHeight="1" x14ac:dyDescent="0.25">
      <c r="A428" s="4" t="s">
        <v>390</v>
      </c>
      <c r="B428" s="10" t="s">
        <v>704</v>
      </c>
      <c r="C428" s="10" t="s">
        <v>24</v>
      </c>
      <c r="D428" s="11">
        <v>1451.7</v>
      </c>
      <c r="E428" s="63"/>
      <c r="F428" s="12"/>
      <c r="G428" s="12"/>
      <c r="H428" s="13" t="s">
        <v>85</v>
      </c>
      <c r="I428" s="10" t="s">
        <v>706</v>
      </c>
    </row>
    <row r="429" spans="1:15" ht="15.75" hidden="1" customHeight="1" x14ac:dyDescent="0.25">
      <c r="A429" s="4" t="s">
        <v>390</v>
      </c>
      <c r="B429" s="10" t="s">
        <v>704</v>
      </c>
      <c r="C429" s="10" t="s">
        <v>24</v>
      </c>
      <c r="D429" s="11">
        <v>2868.97</v>
      </c>
      <c r="E429" s="63"/>
      <c r="F429" s="12"/>
      <c r="G429" s="12"/>
      <c r="H429" s="13" t="s">
        <v>29</v>
      </c>
      <c r="I429" s="10" t="s">
        <v>711</v>
      </c>
    </row>
    <row r="430" spans="1:15" ht="15.75" hidden="1" customHeight="1" x14ac:dyDescent="0.25">
      <c r="A430" s="4" t="s">
        <v>390</v>
      </c>
      <c r="B430" s="10" t="s">
        <v>704</v>
      </c>
      <c r="C430" s="10" t="s">
        <v>28</v>
      </c>
      <c r="D430" s="11">
        <v>3843.73</v>
      </c>
      <c r="E430" s="63"/>
      <c r="F430" s="12"/>
      <c r="G430" s="12"/>
      <c r="H430" s="13" t="s">
        <v>40</v>
      </c>
      <c r="I430" s="10" t="s">
        <v>713</v>
      </c>
    </row>
    <row r="431" spans="1:15" ht="15.75" customHeight="1" x14ac:dyDescent="0.25">
      <c r="A431" s="4" t="s">
        <v>390</v>
      </c>
      <c r="B431" s="10" t="s">
        <v>715</v>
      </c>
      <c r="C431" s="10" t="s">
        <v>24</v>
      </c>
      <c r="D431" s="11">
        <v>1714.05</v>
      </c>
      <c r="E431" s="79">
        <f>+F431/100</f>
        <v>3238.3083000000001</v>
      </c>
      <c r="F431" s="12">
        <v>323830.83</v>
      </c>
      <c r="G431" s="17" t="s">
        <v>716</v>
      </c>
      <c r="H431" s="13" t="s">
        <v>45</v>
      </c>
      <c r="I431" s="13" t="s">
        <v>706</v>
      </c>
    </row>
    <row r="432" spans="1:15" ht="15.75" hidden="1" customHeight="1" x14ac:dyDescent="0.25">
      <c r="A432" s="4" t="s">
        <v>390</v>
      </c>
      <c r="B432" s="10" t="s">
        <v>715</v>
      </c>
      <c r="C432" s="10" t="s">
        <v>24</v>
      </c>
      <c r="D432" s="11">
        <v>2016.02</v>
      </c>
      <c r="E432" s="63"/>
      <c r="F432" s="12"/>
      <c r="G432" s="12"/>
      <c r="H432" s="13" t="s">
        <v>40</v>
      </c>
      <c r="I432" s="10" t="s">
        <v>706</v>
      </c>
    </row>
    <row r="433" spans="1:15" ht="15.75" hidden="1" customHeight="1" x14ac:dyDescent="0.25">
      <c r="A433" s="4" t="s">
        <v>390</v>
      </c>
      <c r="B433" s="10" t="s">
        <v>715</v>
      </c>
      <c r="C433" s="10" t="s">
        <v>24</v>
      </c>
      <c r="D433" s="11">
        <v>2099.71</v>
      </c>
      <c r="E433" s="63"/>
      <c r="F433" s="12"/>
      <c r="G433" s="12"/>
      <c r="H433" s="13" t="s">
        <v>156</v>
      </c>
      <c r="I433" s="10" t="s">
        <v>706</v>
      </c>
    </row>
    <row r="434" spans="1:15" ht="15.75" hidden="1" customHeight="1" x14ac:dyDescent="0.25">
      <c r="A434" s="4" t="s">
        <v>390</v>
      </c>
      <c r="B434" s="10" t="s">
        <v>715</v>
      </c>
      <c r="C434" s="10" t="s">
        <v>24</v>
      </c>
      <c r="D434" s="11">
        <v>2351.87</v>
      </c>
      <c r="E434" s="63"/>
      <c r="F434" s="12"/>
      <c r="G434" s="12"/>
      <c r="H434" s="13" t="s">
        <v>85</v>
      </c>
      <c r="I434" s="10" t="s">
        <v>706</v>
      </c>
    </row>
    <row r="435" spans="1:15" ht="15.75" hidden="1" customHeight="1" x14ac:dyDescent="0.25">
      <c r="A435" s="4" t="s">
        <v>390</v>
      </c>
      <c r="B435" s="10" t="s">
        <v>715</v>
      </c>
      <c r="C435" s="10" t="s">
        <v>24</v>
      </c>
      <c r="D435" s="11">
        <v>4436.2700000000004</v>
      </c>
      <c r="E435" s="63"/>
      <c r="F435" s="12"/>
      <c r="G435" s="12"/>
      <c r="H435" s="13" t="s">
        <v>29</v>
      </c>
      <c r="I435" s="10" t="s">
        <v>720</v>
      </c>
    </row>
    <row r="436" spans="1:15" ht="15.75" hidden="1" customHeight="1" x14ac:dyDescent="0.25">
      <c r="A436" s="4" t="s">
        <v>390</v>
      </c>
      <c r="B436" s="10" t="s">
        <v>715</v>
      </c>
      <c r="C436" s="10" t="s">
        <v>28</v>
      </c>
      <c r="D436" s="11">
        <v>5924.61</v>
      </c>
      <c r="E436" s="63"/>
      <c r="F436" s="12"/>
      <c r="G436" s="12"/>
      <c r="H436" s="13" t="s">
        <v>40</v>
      </c>
      <c r="I436" s="10" t="s">
        <v>713</v>
      </c>
    </row>
    <row r="437" spans="1:15" ht="15.75" customHeight="1" x14ac:dyDescent="0.25">
      <c r="A437" s="4" t="s">
        <v>390</v>
      </c>
      <c r="B437" s="10" t="s">
        <v>722</v>
      </c>
      <c r="C437" s="10" t="s">
        <v>24</v>
      </c>
      <c r="D437" s="11">
        <v>42947.99</v>
      </c>
      <c r="E437" s="79">
        <f>+F437</f>
        <v>1749286.35</v>
      </c>
      <c r="F437" s="12">
        <v>1749286.35</v>
      </c>
      <c r="G437" s="17" t="s">
        <v>723</v>
      </c>
      <c r="H437" s="13" t="s">
        <v>398</v>
      </c>
      <c r="I437" s="13" t="s">
        <v>724</v>
      </c>
      <c r="J437" s="23"/>
      <c r="K437" s="23"/>
      <c r="L437" s="23"/>
      <c r="M437" s="23"/>
      <c r="N437" s="23"/>
      <c r="O437" s="23"/>
    </row>
    <row r="438" spans="1:15" ht="15.75" hidden="1" customHeight="1" x14ac:dyDescent="0.25">
      <c r="A438" s="4" t="s">
        <v>390</v>
      </c>
      <c r="B438" s="10" t="s">
        <v>722</v>
      </c>
      <c r="C438" s="10" t="s">
        <v>24</v>
      </c>
      <c r="D438" s="11">
        <v>1069751.3400000001</v>
      </c>
      <c r="E438" s="63"/>
      <c r="F438" s="12"/>
      <c r="G438" s="12"/>
      <c r="H438" s="13" t="s">
        <v>70</v>
      </c>
      <c r="I438" s="10" t="s">
        <v>726</v>
      </c>
      <c r="J438" s="23"/>
      <c r="K438" s="23"/>
      <c r="L438" s="23"/>
      <c r="M438" s="23"/>
      <c r="N438" s="23"/>
      <c r="O438" s="23"/>
    </row>
    <row r="439" spans="1:15" ht="15.75" hidden="1" customHeight="1" x14ac:dyDescent="0.25">
      <c r="A439" s="4" t="s">
        <v>390</v>
      </c>
      <c r="B439" s="10" t="s">
        <v>722</v>
      </c>
      <c r="C439" s="10" t="s">
        <v>24</v>
      </c>
      <c r="D439" s="11">
        <v>1122176.8799999999</v>
      </c>
      <c r="E439" s="63"/>
      <c r="F439" s="12"/>
      <c r="G439" s="12"/>
      <c r="H439" s="13" t="s">
        <v>40</v>
      </c>
      <c r="I439" s="10" t="s">
        <v>728</v>
      </c>
      <c r="J439" s="23"/>
      <c r="K439" s="23"/>
      <c r="L439" s="23"/>
      <c r="M439" s="23"/>
      <c r="N439" s="23"/>
      <c r="O439" s="23"/>
    </row>
    <row r="440" spans="1:15" ht="15.75" hidden="1" customHeight="1" x14ac:dyDescent="0.25">
      <c r="A440" s="4" t="s">
        <v>390</v>
      </c>
      <c r="B440" s="10" t="s">
        <v>722</v>
      </c>
      <c r="C440" s="10" t="s">
        <v>24</v>
      </c>
      <c r="D440" s="11">
        <v>1287243.8600000001</v>
      </c>
      <c r="E440" s="63"/>
      <c r="F440" s="12"/>
      <c r="G440" s="12"/>
      <c r="H440" s="13" t="s">
        <v>45</v>
      </c>
      <c r="I440" s="10" t="s">
        <v>728</v>
      </c>
      <c r="J440" s="23"/>
      <c r="K440" s="23"/>
      <c r="L440" s="23"/>
      <c r="M440" s="23"/>
      <c r="N440" s="23"/>
      <c r="O440" s="23"/>
    </row>
    <row r="441" spans="1:15" ht="15.75" hidden="1" customHeight="1" x14ac:dyDescent="0.25">
      <c r="A441" s="4" t="s">
        <v>390</v>
      </c>
      <c r="B441" s="10" t="s">
        <v>722</v>
      </c>
      <c r="C441" s="10" t="s">
        <v>24</v>
      </c>
      <c r="D441" s="11">
        <v>1424000</v>
      </c>
      <c r="E441" s="63"/>
      <c r="F441" s="12"/>
      <c r="G441" s="12"/>
      <c r="H441" s="13" t="s">
        <v>25</v>
      </c>
      <c r="I441" s="10" t="s">
        <v>731</v>
      </c>
      <c r="J441" s="23"/>
      <c r="K441" s="23"/>
      <c r="L441" s="23"/>
      <c r="M441" s="23"/>
      <c r="N441" s="23"/>
      <c r="O441" s="23"/>
    </row>
    <row r="442" spans="1:15" ht="15.75" hidden="1" customHeight="1" x14ac:dyDescent="0.25">
      <c r="A442" s="4" t="s">
        <v>390</v>
      </c>
      <c r="B442" s="10" t="s">
        <v>732</v>
      </c>
      <c r="C442" s="10" t="s">
        <v>24</v>
      </c>
      <c r="D442" s="11">
        <v>32962.879999999997</v>
      </c>
      <c r="E442" s="63"/>
      <c r="H442" s="13" t="s">
        <v>398</v>
      </c>
      <c r="I442" s="10" t="s">
        <v>734</v>
      </c>
    </row>
    <row r="443" spans="1:15" ht="15.75" customHeight="1" x14ac:dyDescent="0.25">
      <c r="A443" s="4" t="s">
        <v>390</v>
      </c>
      <c r="B443" s="10" t="s">
        <v>732</v>
      </c>
      <c r="C443" s="10" t="s">
        <v>24</v>
      </c>
      <c r="D443" s="11">
        <v>1283354.71</v>
      </c>
      <c r="E443" s="79">
        <f>+F443</f>
        <v>2208456.11</v>
      </c>
      <c r="F443" s="12">
        <v>2208456.11</v>
      </c>
      <c r="G443" s="17" t="s">
        <v>733</v>
      </c>
      <c r="H443" s="13" t="s">
        <v>48</v>
      </c>
      <c r="I443" s="13" t="s">
        <v>736</v>
      </c>
      <c r="J443" s="23"/>
      <c r="K443" s="23"/>
      <c r="L443" s="23"/>
      <c r="M443" s="23"/>
      <c r="N443" s="23"/>
      <c r="O443" s="23"/>
    </row>
    <row r="444" spans="1:15" ht="15.75" hidden="1" customHeight="1" x14ac:dyDescent="0.25">
      <c r="A444" s="4" t="s">
        <v>390</v>
      </c>
      <c r="B444" s="10" t="s">
        <v>732</v>
      </c>
      <c r="C444" s="10" t="s">
        <v>24</v>
      </c>
      <c r="D444" s="11">
        <v>1320788.96</v>
      </c>
      <c r="E444" s="63"/>
      <c r="F444" s="12"/>
      <c r="G444" s="12"/>
      <c r="H444" s="13" t="s">
        <v>70</v>
      </c>
      <c r="I444" s="10" t="s">
        <v>738</v>
      </c>
      <c r="J444" s="23"/>
      <c r="K444" s="23"/>
      <c r="L444" s="23"/>
      <c r="M444" s="23"/>
      <c r="N444" s="23"/>
      <c r="O444" s="23"/>
    </row>
    <row r="445" spans="1:15" ht="15.75" hidden="1" customHeight="1" x14ac:dyDescent="0.25">
      <c r="A445" s="4" t="s">
        <v>390</v>
      </c>
      <c r="B445" s="10" t="s">
        <v>732</v>
      </c>
      <c r="C445" s="10" t="s">
        <v>24</v>
      </c>
      <c r="D445" s="11">
        <v>1358934.48</v>
      </c>
      <c r="E445" s="63"/>
      <c r="F445" s="12"/>
      <c r="G445" s="12"/>
      <c r="H445" s="13" t="s">
        <v>40</v>
      </c>
      <c r="I445" s="10" t="s">
        <v>740</v>
      </c>
      <c r="J445" s="23"/>
      <c r="K445" s="23"/>
      <c r="L445" s="23"/>
      <c r="M445" s="23"/>
      <c r="N445" s="23"/>
      <c r="O445" s="23"/>
    </row>
    <row r="446" spans="1:15" ht="15.75" hidden="1" customHeight="1" x14ac:dyDescent="0.25">
      <c r="A446" s="4" t="s">
        <v>390</v>
      </c>
      <c r="B446" s="10" t="s">
        <v>732</v>
      </c>
      <c r="C446" s="10" t="s">
        <v>24</v>
      </c>
      <c r="D446" s="11">
        <v>1365000</v>
      </c>
      <c r="E446" s="63"/>
      <c r="F446" s="12"/>
      <c r="G446" s="12"/>
      <c r="H446" s="13" t="s">
        <v>45</v>
      </c>
      <c r="I446" s="10" t="s">
        <v>740</v>
      </c>
      <c r="J446" s="23"/>
      <c r="K446" s="23"/>
      <c r="L446" s="23"/>
      <c r="M446" s="23"/>
      <c r="N446" s="23"/>
      <c r="O446" s="23"/>
    </row>
    <row r="447" spans="1:15" ht="15.75" hidden="1" customHeight="1" x14ac:dyDescent="0.25">
      <c r="A447" s="4" t="s">
        <v>390</v>
      </c>
      <c r="B447" s="10" t="s">
        <v>732</v>
      </c>
      <c r="C447" s="10" t="s">
        <v>24</v>
      </c>
      <c r="D447" s="11">
        <v>1397452.13</v>
      </c>
      <c r="E447" s="63"/>
      <c r="F447" s="12"/>
      <c r="G447" s="12"/>
      <c r="H447" s="13" t="s">
        <v>29</v>
      </c>
      <c r="I447" s="10" t="s">
        <v>743</v>
      </c>
      <c r="J447" s="23"/>
      <c r="K447" s="23"/>
      <c r="L447" s="23"/>
      <c r="M447" s="23"/>
      <c r="N447" s="23"/>
      <c r="O447" s="23"/>
    </row>
    <row r="448" spans="1:15" ht="15.75" hidden="1" customHeight="1" x14ac:dyDescent="0.25">
      <c r="A448" s="4" t="s">
        <v>390</v>
      </c>
      <c r="B448" s="10" t="s">
        <v>732</v>
      </c>
      <c r="C448" s="10" t="s">
        <v>24</v>
      </c>
      <c r="D448" s="11">
        <v>1462973.08</v>
      </c>
      <c r="E448" s="63"/>
      <c r="F448" s="12"/>
      <c r="G448" s="12"/>
      <c r="H448" s="13" t="s">
        <v>156</v>
      </c>
      <c r="I448" s="10" t="s">
        <v>740</v>
      </c>
      <c r="J448" s="23"/>
      <c r="K448" s="23"/>
      <c r="L448" s="23"/>
      <c r="M448" s="23"/>
      <c r="N448" s="23"/>
      <c r="O448" s="23"/>
    </row>
    <row r="449" spans="1:15" ht="15.75" hidden="1" customHeight="1" x14ac:dyDescent="0.25">
      <c r="A449" s="4" t="s">
        <v>390</v>
      </c>
      <c r="B449" s="10" t="s">
        <v>732</v>
      </c>
      <c r="C449" s="10" t="s">
        <v>24</v>
      </c>
      <c r="D449" s="11">
        <v>1489962</v>
      </c>
      <c r="E449" s="63"/>
      <c r="F449" s="12"/>
      <c r="G449" s="12"/>
      <c r="H449" s="13" t="s">
        <v>32</v>
      </c>
      <c r="I449" s="10" t="s">
        <v>746</v>
      </c>
      <c r="J449" s="23"/>
      <c r="K449" s="23"/>
      <c r="L449" s="23"/>
      <c r="M449" s="23"/>
      <c r="N449" s="23"/>
      <c r="O449" s="23"/>
    </row>
    <row r="450" spans="1:15" ht="15.75" hidden="1" customHeight="1" x14ac:dyDescent="0.25">
      <c r="A450" s="4" t="s">
        <v>390</v>
      </c>
      <c r="B450" s="10" t="s">
        <v>732</v>
      </c>
      <c r="C450" s="10" t="s">
        <v>24</v>
      </c>
      <c r="D450" s="11">
        <v>1578801.08</v>
      </c>
      <c r="E450" s="63"/>
      <c r="F450" s="12"/>
      <c r="G450" s="12"/>
      <c r="H450" s="13" t="s">
        <v>25</v>
      </c>
      <c r="I450" s="10" t="s">
        <v>740</v>
      </c>
      <c r="J450" s="23"/>
      <c r="K450" s="23"/>
      <c r="L450" s="23"/>
      <c r="M450" s="23"/>
      <c r="N450" s="23"/>
      <c r="O450" s="23"/>
    </row>
    <row r="451" spans="1:15" ht="15.75" customHeight="1" x14ac:dyDescent="0.25">
      <c r="A451" s="4" t="s">
        <v>390</v>
      </c>
      <c r="B451" s="10" t="s">
        <v>748</v>
      </c>
      <c r="C451" s="10" t="s">
        <v>24</v>
      </c>
      <c r="D451" s="11">
        <v>229819.2</v>
      </c>
      <c r="E451" s="79">
        <f>+F451</f>
        <v>733030.92</v>
      </c>
      <c r="F451" s="12">
        <v>733030.92</v>
      </c>
      <c r="G451" s="17" t="s">
        <v>749</v>
      </c>
      <c r="H451" s="13" t="s">
        <v>48</v>
      </c>
      <c r="I451" s="13" t="s">
        <v>750</v>
      </c>
    </row>
    <row r="452" spans="1:15" ht="15.75" hidden="1" customHeight="1" x14ac:dyDescent="0.25">
      <c r="A452" s="4" t="s">
        <v>390</v>
      </c>
      <c r="B452" s="10" t="s">
        <v>748</v>
      </c>
      <c r="C452" s="10" t="s">
        <v>28</v>
      </c>
      <c r="D452" s="11">
        <v>231925.84</v>
      </c>
      <c r="E452" s="63"/>
      <c r="F452" s="12"/>
      <c r="G452" s="12"/>
      <c r="H452" s="13" t="s">
        <v>40</v>
      </c>
      <c r="I452" s="10" t="s">
        <v>752</v>
      </c>
    </row>
    <row r="453" spans="1:15" ht="15.75" hidden="1" customHeight="1" x14ac:dyDescent="0.25">
      <c r="A453" s="4" t="s">
        <v>390</v>
      </c>
      <c r="B453" s="10" t="s">
        <v>748</v>
      </c>
      <c r="C453" s="10" t="s">
        <v>24</v>
      </c>
      <c r="D453" s="11">
        <v>276150.59999999998</v>
      </c>
      <c r="E453" s="63"/>
      <c r="F453" s="12"/>
      <c r="G453" s="12"/>
      <c r="H453" s="13" t="s">
        <v>40</v>
      </c>
      <c r="I453" s="10" t="s">
        <v>73</v>
      </c>
    </row>
    <row r="454" spans="1:15" ht="15.75" hidden="1" customHeight="1" x14ac:dyDescent="0.25">
      <c r="A454" s="4" t="s">
        <v>390</v>
      </c>
      <c r="B454" s="10" t="s">
        <v>748</v>
      </c>
      <c r="C454" s="10" t="s">
        <v>24</v>
      </c>
      <c r="D454" s="11">
        <v>277160.7</v>
      </c>
      <c r="E454" s="63"/>
      <c r="F454" s="12"/>
      <c r="G454" s="12"/>
      <c r="H454" s="13" t="s">
        <v>45</v>
      </c>
      <c r="I454" s="10" t="s">
        <v>752</v>
      </c>
    </row>
    <row r="455" spans="1:15" ht="15.75" hidden="1" customHeight="1" x14ac:dyDescent="0.25">
      <c r="A455" s="4" t="s">
        <v>390</v>
      </c>
      <c r="B455" s="10" t="s">
        <v>748</v>
      </c>
      <c r="C455" s="10" t="s">
        <v>28</v>
      </c>
      <c r="D455" s="11">
        <v>300174.56</v>
      </c>
      <c r="E455" s="63"/>
      <c r="F455" s="12"/>
      <c r="G455" s="12"/>
      <c r="H455" s="13" t="s">
        <v>29</v>
      </c>
      <c r="I455" s="10" t="s">
        <v>756</v>
      </c>
    </row>
    <row r="456" spans="1:15" ht="15.75" hidden="1" customHeight="1" x14ac:dyDescent="0.25">
      <c r="A456" s="4" t="s">
        <v>390</v>
      </c>
      <c r="B456" s="10" t="s">
        <v>748</v>
      </c>
      <c r="C456" s="10" t="s">
        <v>24</v>
      </c>
      <c r="D456" s="11">
        <v>413771.6</v>
      </c>
      <c r="E456" s="63"/>
      <c r="F456" s="12"/>
      <c r="G456" s="12"/>
      <c r="H456" s="13" t="s">
        <v>70</v>
      </c>
      <c r="I456" s="10" t="s">
        <v>758</v>
      </c>
    </row>
    <row r="457" spans="1:15" ht="15.75" hidden="1" customHeight="1" x14ac:dyDescent="0.25">
      <c r="A457" s="4" t="s">
        <v>390</v>
      </c>
      <c r="B457" s="10" t="s">
        <v>748</v>
      </c>
      <c r="C457" s="10" t="s">
        <v>24</v>
      </c>
      <c r="D457" s="11">
        <v>414267.15</v>
      </c>
      <c r="E457" s="63"/>
      <c r="F457" s="12"/>
      <c r="G457" s="12"/>
      <c r="H457" s="13" t="s">
        <v>67</v>
      </c>
      <c r="I457" s="10" t="s">
        <v>68</v>
      </c>
    </row>
    <row r="458" spans="1:15" ht="15.75" hidden="1" customHeight="1" x14ac:dyDescent="0.25">
      <c r="A458" s="4" t="s">
        <v>390</v>
      </c>
      <c r="B458" s="10" t="s">
        <v>748</v>
      </c>
      <c r="C458" s="10" t="s">
        <v>24</v>
      </c>
      <c r="D458" s="11">
        <v>474169.62</v>
      </c>
      <c r="E458" s="63"/>
      <c r="F458" s="12"/>
      <c r="G458" s="12"/>
      <c r="H458" s="13" t="s">
        <v>29</v>
      </c>
      <c r="I458" s="10" t="s">
        <v>761</v>
      </c>
    </row>
    <row r="459" spans="1:15" ht="15.75" customHeight="1" x14ac:dyDescent="0.25">
      <c r="A459" s="4" t="s">
        <v>390</v>
      </c>
      <c r="B459" s="10" t="s">
        <v>763</v>
      </c>
      <c r="C459" s="10" t="s">
        <v>24</v>
      </c>
      <c r="D459" s="11">
        <v>240000</v>
      </c>
      <c r="E459" s="79">
        <f>+F459</f>
        <v>1977617.23</v>
      </c>
      <c r="F459" s="12">
        <v>1977617.23</v>
      </c>
      <c r="G459" s="17" t="s">
        <v>764</v>
      </c>
      <c r="H459" s="13" t="s">
        <v>70</v>
      </c>
      <c r="I459" s="13" t="s">
        <v>765</v>
      </c>
    </row>
    <row r="460" spans="1:15" ht="15.75" hidden="1" customHeight="1" x14ac:dyDescent="0.25">
      <c r="A460" s="4" t="s">
        <v>390</v>
      </c>
      <c r="B460" s="10" t="s">
        <v>763</v>
      </c>
      <c r="C460" s="10" t="s">
        <v>24</v>
      </c>
      <c r="D460" s="11">
        <v>282843.77</v>
      </c>
      <c r="E460" s="63"/>
      <c r="F460" s="12"/>
      <c r="G460" s="12"/>
      <c r="H460" s="13" t="s">
        <v>48</v>
      </c>
      <c r="I460" s="10" t="s">
        <v>752</v>
      </c>
    </row>
    <row r="461" spans="1:15" ht="15.75" hidden="1" customHeight="1" x14ac:dyDescent="0.25">
      <c r="A461" s="4" t="s">
        <v>390</v>
      </c>
      <c r="B461" s="10" t="s">
        <v>763</v>
      </c>
      <c r="C461" s="10" t="s">
        <v>28</v>
      </c>
      <c r="D461" s="11">
        <v>282843.77</v>
      </c>
      <c r="E461" s="63"/>
      <c r="F461" s="12"/>
      <c r="G461" s="12"/>
      <c r="H461" s="13" t="s">
        <v>48</v>
      </c>
      <c r="I461" s="10" t="s">
        <v>73</v>
      </c>
    </row>
    <row r="462" spans="1:15" ht="15.75" hidden="1" customHeight="1" x14ac:dyDescent="0.25">
      <c r="A462" s="4" t="s">
        <v>390</v>
      </c>
      <c r="B462" s="10" t="s">
        <v>763</v>
      </c>
      <c r="C462" s="10" t="s">
        <v>24</v>
      </c>
      <c r="D462" s="11">
        <v>401540.6</v>
      </c>
      <c r="E462" s="63"/>
      <c r="F462" s="12"/>
      <c r="G462" s="12"/>
      <c r="H462" s="13" t="s">
        <v>85</v>
      </c>
      <c r="I462" s="10" t="s">
        <v>769</v>
      </c>
    </row>
    <row r="463" spans="1:15" ht="15.75" hidden="1" customHeight="1" x14ac:dyDescent="0.25">
      <c r="A463" s="4" t="s">
        <v>390</v>
      </c>
      <c r="B463" s="10" t="s">
        <v>763</v>
      </c>
      <c r="C463" s="10" t="s">
        <v>24</v>
      </c>
      <c r="D463" s="11">
        <v>621819.57999999996</v>
      </c>
      <c r="E463" s="63"/>
      <c r="F463" s="12"/>
      <c r="G463" s="12"/>
      <c r="H463" s="13" t="s">
        <v>45</v>
      </c>
      <c r="I463" s="10" t="s">
        <v>752</v>
      </c>
    </row>
    <row r="464" spans="1:15" ht="15.75" hidden="1" customHeight="1" x14ac:dyDescent="0.25">
      <c r="A464" s="4" t="s">
        <v>390</v>
      </c>
      <c r="B464" s="10" t="s">
        <v>763</v>
      </c>
      <c r="C464" s="10" t="s">
        <v>24</v>
      </c>
      <c r="D464" s="11">
        <v>701318.09</v>
      </c>
      <c r="E464" s="63"/>
      <c r="F464" s="12"/>
      <c r="G464" s="12"/>
      <c r="H464" s="13" t="s">
        <v>67</v>
      </c>
      <c r="I464" s="10" t="s">
        <v>418</v>
      </c>
    </row>
    <row r="465" spans="1:9" ht="15.75" hidden="1" customHeight="1" x14ac:dyDescent="0.25">
      <c r="A465" s="4" t="s">
        <v>390</v>
      </c>
      <c r="B465" s="10" t="s">
        <v>763</v>
      </c>
      <c r="C465" s="10" t="s">
        <v>28</v>
      </c>
      <c r="D465" s="11">
        <v>1018350.81</v>
      </c>
      <c r="E465" s="63"/>
      <c r="F465" s="12"/>
      <c r="G465" s="12"/>
      <c r="H465" s="13" t="s">
        <v>40</v>
      </c>
      <c r="I465" s="10" t="s">
        <v>752</v>
      </c>
    </row>
    <row r="466" spans="1:9" ht="15.75" hidden="1" customHeight="1" x14ac:dyDescent="0.25">
      <c r="A466" s="4" t="s">
        <v>390</v>
      </c>
      <c r="B466" s="10" t="s">
        <v>763</v>
      </c>
      <c r="C466" s="10" t="s">
        <v>24</v>
      </c>
      <c r="D466" s="11">
        <v>1018715.48</v>
      </c>
      <c r="E466" s="63"/>
      <c r="F466" s="12"/>
      <c r="G466" s="12"/>
      <c r="H466" s="13" t="s">
        <v>40</v>
      </c>
      <c r="I466" s="10" t="s">
        <v>752</v>
      </c>
    </row>
    <row r="467" spans="1:9" ht="15.75" hidden="1" customHeight="1" x14ac:dyDescent="0.25">
      <c r="A467" s="4" t="s">
        <v>390</v>
      </c>
      <c r="B467" s="10" t="s">
        <v>763</v>
      </c>
      <c r="C467" s="10" t="s">
        <v>52</v>
      </c>
      <c r="D467" s="11">
        <v>1209006.1299999999</v>
      </c>
      <c r="E467" s="63"/>
      <c r="F467" s="12"/>
      <c r="G467" s="12"/>
      <c r="H467" s="13" t="s">
        <v>40</v>
      </c>
      <c r="I467" s="10" t="s">
        <v>775</v>
      </c>
    </row>
    <row r="468" spans="1:9" ht="15.75" hidden="1" customHeight="1" x14ac:dyDescent="0.25">
      <c r="A468" s="4" t="s">
        <v>390</v>
      </c>
      <c r="B468" s="10" t="s">
        <v>763</v>
      </c>
      <c r="C468" s="10" t="s">
        <v>24</v>
      </c>
      <c r="D468" s="11">
        <v>1213178.1499999999</v>
      </c>
      <c r="E468" s="63"/>
      <c r="F468" s="12"/>
      <c r="G468" s="12"/>
      <c r="H468" s="13" t="s">
        <v>398</v>
      </c>
      <c r="I468" s="10" t="s">
        <v>777</v>
      </c>
    </row>
    <row r="469" spans="1:9" ht="15.75" customHeight="1" x14ac:dyDescent="0.25">
      <c r="A469" s="4" t="s">
        <v>390</v>
      </c>
      <c r="B469" s="10" t="s">
        <v>779</v>
      </c>
      <c r="C469" s="10" t="s">
        <v>24</v>
      </c>
      <c r="D469" s="11">
        <v>120000</v>
      </c>
      <c r="E469" s="79">
        <f>+F469</f>
        <v>989471.12</v>
      </c>
      <c r="F469" s="12">
        <v>989471.12</v>
      </c>
      <c r="G469" s="17" t="s">
        <v>764</v>
      </c>
      <c r="H469" s="13" t="s">
        <v>70</v>
      </c>
      <c r="I469" s="13" t="s">
        <v>780</v>
      </c>
    </row>
    <row r="470" spans="1:9" ht="15.75" hidden="1" customHeight="1" x14ac:dyDescent="0.25">
      <c r="A470" s="4" t="s">
        <v>390</v>
      </c>
      <c r="B470" s="10" t="s">
        <v>779</v>
      </c>
      <c r="C470" s="10" t="s">
        <v>28</v>
      </c>
      <c r="D470" s="11">
        <v>132760</v>
      </c>
      <c r="E470" s="63"/>
      <c r="F470" s="12"/>
      <c r="G470" s="12"/>
      <c r="H470" s="13" t="s">
        <v>70</v>
      </c>
      <c r="I470" s="10" t="s">
        <v>782</v>
      </c>
    </row>
    <row r="471" spans="1:9" ht="15.75" hidden="1" customHeight="1" x14ac:dyDescent="0.25">
      <c r="A471" s="4" t="s">
        <v>390</v>
      </c>
      <c r="B471" s="10" t="s">
        <v>779</v>
      </c>
      <c r="C471" s="10" t="s">
        <v>24</v>
      </c>
      <c r="D471" s="11">
        <v>145111.15</v>
      </c>
      <c r="E471" s="63"/>
      <c r="F471" s="12"/>
      <c r="G471" s="12"/>
      <c r="H471" s="13" t="s">
        <v>48</v>
      </c>
      <c r="I471" s="10" t="s">
        <v>784</v>
      </c>
    </row>
    <row r="472" spans="1:9" ht="15.75" hidden="1" customHeight="1" x14ac:dyDescent="0.25">
      <c r="A472" s="4" t="s">
        <v>390</v>
      </c>
      <c r="B472" s="10" t="s">
        <v>779</v>
      </c>
      <c r="C472" s="10" t="s">
        <v>24</v>
      </c>
      <c r="D472" s="11">
        <v>350771.35</v>
      </c>
      <c r="E472" s="63"/>
      <c r="F472" s="12"/>
      <c r="G472" s="12"/>
      <c r="H472" s="13" t="s">
        <v>67</v>
      </c>
      <c r="I472" s="10" t="s">
        <v>418</v>
      </c>
    </row>
    <row r="473" spans="1:9" ht="15.75" hidden="1" customHeight="1" x14ac:dyDescent="0.25">
      <c r="A473" s="4" t="s">
        <v>390</v>
      </c>
      <c r="B473" s="10" t="s">
        <v>779</v>
      </c>
      <c r="C473" s="10" t="s">
        <v>28</v>
      </c>
      <c r="D473" s="11">
        <v>507353.58</v>
      </c>
      <c r="E473" s="63"/>
      <c r="F473" s="12"/>
      <c r="G473" s="12"/>
      <c r="H473" s="13" t="s">
        <v>40</v>
      </c>
      <c r="I473" s="10" t="s">
        <v>787</v>
      </c>
    </row>
    <row r="474" spans="1:9" ht="15.75" hidden="1" customHeight="1" x14ac:dyDescent="0.25">
      <c r="A474" s="4" t="s">
        <v>390</v>
      </c>
      <c r="B474" s="10" t="s">
        <v>779</v>
      </c>
      <c r="C474" s="10" t="s">
        <v>24</v>
      </c>
      <c r="D474" s="11">
        <v>508264.63</v>
      </c>
      <c r="E474" s="63"/>
      <c r="F474" s="12"/>
      <c r="G474" s="12"/>
      <c r="H474" s="13" t="s">
        <v>40</v>
      </c>
      <c r="I474" s="10" t="s">
        <v>752</v>
      </c>
    </row>
    <row r="475" spans="1:9" ht="15.75" hidden="1" customHeight="1" x14ac:dyDescent="0.25">
      <c r="A475" s="4" t="s">
        <v>390</v>
      </c>
      <c r="B475" s="10" t="s">
        <v>779</v>
      </c>
      <c r="C475" s="10" t="s">
        <v>24</v>
      </c>
      <c r="D475" s="11">
        <v>606588.99</v>
      </c>
      <c r="E475" s="63"/>
      <c r="F475" s="12"/>
      <c r="G475" s="12"/>
      <c r="H475" s="13" t="s">
        <v>398</v>
      </c>
      <c r="I475" s="10" t="s">
        <v>790</v>
      </c>
    </row>
    <row r="476" spans="1:9" ht="15.75" hidden="1" customHeight="1" x14ac:dyDescent="0.25">
      <c r="A476" s="4" t="s">
        <v>390</v>
      </c>
      <c r="B476" s="10" t="s">
        <v>779</v>
      </c>
      <c r="C476" s="10" t="s">
        <v>24</v>
      </c>
      <c r="D476" s="11">
        <v>1227275.6499999999</v>
      </c>
      <c r="E476" s="63"/>
      <c r="F476" s="12"/>
      <c r="G476" s="12"/>
      <c r="H476" s="13" t="s">
        <v>45</v>
      </c>
      <c r="I476" s="10" t="s">
        <v>752</v>
      </c>
    </row>
    <row r="477" spans="1:9" ht="15.75" customHeight="1" x14ac:dyDescent="0.25">
      <c r="A477" s="4" t="s">
        <v>390</v>
      </c>
      <c r="B477" s="10" t="s">
        <v>793</v>
      </c>
      <c r="C477" s="10" t="s">
        <v>24</v>
      </c>
      <c r="D477" s="11">
        <v>309725.90999999997</v>
      </c>
      <c r="E477" s="79">
        <f>+F477</f>
        <v>2660222.2999999998</v>
      </c>
      <c r="F477" s="12">
        <v>2660222.2999999998</v>
      </c>
      <c r="G477" s="17" t="s">
        <v>794</v>
      </c>
      <c r="H477" s="13" t="s">
        <v>40</v>
      </c>
      <c r="I477" s="13" t="s">
        <v>787</v>
      </c>
    </row>
    <row r="478" spans="1:9" ht="15.75" hidden="1" customHeight="1" x14ac:dyDescent="0.25">
      <c r="A478" s="4" t="s">
        <v>390</v>
      </c>
      <c r="B478" s="10" t="s">
        <v>793</v>
      </c>
      <c r="C478" s="10" t="s">
        <v>24</v>
      </c>
      <c r="D478" s="11">
        <v>378618.62</v>
      </c>
      <c r="E478" s="63"/>
      <c r="F478" s="12"/>
      <c r="G478" s="12"/>
      <c r="H478" s="13" t="s">
        <v>45</v>
      </c>
      <c r="I478" s="10" t="s">
        <v>752</v>
      </c>
    </row>
    <row r="479" spans="1:9" ht="15.75" hidden="1" customHeight="1" x14ac:dyDescent="0.25">
      <c r="A479" s="4" t="s">
        <v>390</v>
      </c>
      <c r="B479" s="10" t="s">
        <v>793</v>
      </c>
      <c r="C479" s="10" t="s">
        <v>28</v>
      </c>
      <c r="D479" s="11">
        <v>378618.62</v>
      </c>
      <c r="E479" s="63"/>
      <c r="F479" s="12"/>
      <c r="G479" s="12"/>
      <c r="H479" s="13" t="s">
        <v>45</v>
      </c>
      <c r="I479" s="10" t="s">
        <v>797</v>
      </c>
    </row>
    <row r="480" spans="1:9" ht="15.75" hidden="1" customHeight="1" x14ac:dyDescent="0.25">
      <c r="A480" s="4" t="s">
        <v>390</v>
      </c>
      <c r="B480" s="10" t="s">
        <v>793</v>
      </c>
      <c r="C480" s="10" t="s">
        <v>24</v>
      </c>
      <c r="D480" s="11">
        <v>713000</v>
      </c>
      <c r="E480" s="63"/>
      <c r="F480" s="12"/>
      <c r="G480" s="12"/>
      <c r="H480" s="13" t="s">
        <v>48</v>
      </c>
      <c r="I480" s="10" t="s">
        <v>799</v>
      </c>
    </row>
    <row r="481" spans="1:15" ht="15.75" hidden="1" customHeight="1" x14ac:dyDescent="0.25">
      <c r="A481" s="4" t="s">
        <v>390</v>
      </c>
      <c r="B481" s="10" t="s">
        <v>793</v>
      </c>
      <c r="C481" s="10" t="s">
        <v>24</v>
      </c>
      <c r="D481" s="11">
        <v>951720</v>
      </c>
      <c r="E481" s="63"/>
      <c r="F481" s="12"/>
      <c r="G481" s="12"/>
      <c r="H481" s="13" t="s">
        <v>70</v>
      </c>
      <c r="I481" s="10" t="s">
        <v>801</v>
      </c>
    </row>
    <row r="482" spans="1:15" ht="15.75" hidden="1" customHeight="1" x14ac:dyDescent="0.25">
      <c r="A482" s="4" t="s">
        <v>390</v>
      </c>
      <c r="B482" s="10" t="s">
        <v>793</v>
      </c>
      <c r="C482" s="10" t="s">
        <v>24</v>
      </c>
      <c r="D482" s="11">
        <v>1151391.6299999999</v>
      </c>
      <c r="E482" s="63"/>
      <c r="F482" s="12"/>
      <c r="G482" s="12"/>
      <c r="H482" s="13" t="s">
        <v>67</v>
      </c>
      <c r="I482" s="10" t="s">
        <v>68</v>
      </c>
    </row>
    <row r="483" spans="1:15" ht="15.75" hidden="1" customHeight="1" x14ac:dyDescent="0.25">
      <c r="A483" s="4" t="s">
        <v>390</v>
      </c>
      <c r="B483" s="10" t="s">
        <v>793</v>
      </c>
      <c r="C483" s="10" t="s">
        <v>24</v>
      </c>
      <c r="D483" s="11">
        <v>1372415.62</v>
      </c>
      <c r="E483" s="63"/>
      <c r="F483" s="12"/>
      <c r="G483" s="12"/>
      <c r="H483" s="13" t="s">
        <v>29</v>
      </c>
      <c r="I483" s="10" t="s">
        <v>804</v>
      </c>
    </row>
    <row r="484" spans="1:15" ht="15.75" hidden="1" customHeight="1" x14ac:dyDescent="0.25">
      <c r="A484" s="4" t="s">
        <v>390</v>
      </c>
      <c r="B484" s="10" t="s">
        <v>793</v>
      </c>
      <c r="C484" s="10" t="s">
        <v>28</v>
      </c>
      <c r="D484" s="11">
        <v>1558128</v>
      </c>
      <c r="E484" s="63"/>
      <c r="F484" s="12"/>
      <c r="G484" s="12"/>
      <c r="H484" s="13" t="s">
        <v>40</v>
      </c>
      <c r="I484" s="10" t="s">
        <v>73</v>
      </c>
    </row>
    <row r="485" spans="1:15" ht="15.75" hidden="1" customHeight="1" x14ac:dyDescent="0.25">
      <c r="A485" s="4" t="s">
        <v>390</v>
      </c>
      <c r="B485" s="10" t="s">
        <v>793</v>
      </c>
      <c r="C485" s="10" t="s">
        <v>24</v>
      </c>
      <c r="D485" s="11">
        <v>3623502</v>
      </c>
      <c r="E485" s="63"/>
      <c r="F485" s="12"/>
      <c r="G485" s="12"/>
      <c r="H485" s="13" t="s">
        <v>398</v>
      </c>
      <c r="I485" s="10" t="s">
        <v>807</v>
      </c>
    </row>
    <row r="486" spans="1:15" ht="15.75" hidden="1" customHeight="1" x14ac:dyDescent="0.25">
      <c r="A486" s="4" t="s">
        <v>390</v>
      </c>
      <c r="B486" s="10" t="s">
        <v>809</v>
      </c>
      <c r="C486" s="10" t="s">
        <v>24</v>
      </c>
      <c r="D486" s="11">
        <v>154736.87</v>
      </c>
      <c r="E486" s="63"/>
      <c r="F486" s="12"/>
      <c r="G486" s="12"/>
      <c r="H486" s="13" t="s">
        <v>40</v>
      </c>
      <c r="I486" s="10" t="s">
        <v>787</v>
      </c>
    </row>
    <row r="487" spans="1:15" ht="15.75" customHeight="1" x14ac:dyDescent="0.25">
      <c r="A487" s="4" t="s">
        <v>390</v>
      </c>
      <c r="B487" s="10" t="s">
        <v>809</v>
      </c>
      <c r="C487" s="10" t="s">
        <v>24</v>
      </c>
      <c r="D487" s="11">
        <v>181173.4</v>
      </c>
      <c r="E487" s="79">
        <f>+F487</f>
        <v>1330099.98</v>
      </c>
      <c r="F487" s="12">
        <v>1330099.98</v>
      </c>
      <c r="G487" s="17" t="s">
        <v>794</v>
      </c>
      <c r="H487" s="13" t="s">
        <v>398</v>
      </c>
      <c r="I487" s="13" t="s">
        <v>811</v>
      </c>
    </row>
    <row r="488" spans="1:15" ht="15.75" hidden="1" customHeight="1" x14ac:dyDescent="0.25">
      <c r="A488" s="4" t="s">
        <v>390</v>
      </c>
      <c r="B488" s="10" t="s">
        <v>809</v>
      </c>
      <c r="C488" s="10" t="s">
        <v>24</v>
      </c>
      <c r="D488" s="11">
        <v>189307.72</v>
      </c>
      <c r="E488" s="63"/>
      <c r="F488" s="12"/>
      <c r="G488" s="12"/>
      <c r="H488" s="13" t="s">
        <v>45</v>
      </c>
      <c r="I488" s="10" t="s">
        <v>752</v>
      </c>
    </row>
    <row r="489" spans="1:15" ht="15.75" hidden="1" customHeight="1" x14ac:dyDescent="0.25">
      <c r="A489" s="4" t="s">
        <v>390</v>
      </c>
      <c r="B489" s="10" t="s">
        <v>809</v>
      </c>
      <c r="C489" s="10" t="s">
        <v>28</v>
      </c>
      <c r="D489" s="11">
        <v>189307.72</v>
      </c>
      <c r="E489" s="63"/>
      <c r="F489" s="12"/>
      <c r="G489" s="12"/>
      <c r="H489" s="13" t="s">
        <v>45</v>
      </c>
      <c r="I489" s="10" t="s">
        <v>797</v>
      </c>
    </row>
    <row r="490" spans="1:15" ht="15.75" hidden="1" customHeight="1" x14ac:dyDescent="0.25">
      <c r="A490" s="4" t="s">
        <v>390</v>
      </c>
      <c r="B490" s="10" t="s">
        <v>809</v>
      </c>
      <c r="C490" s="10" t="s">
        <v>24</v>
      </c>
      <c r="D490" s="11">
        <v>356500</v>
      </c>
      <c r="E490" s="63"/>
      <c r="F490" s="12"/>
      <c r="G490" s="12"/>
      <c r="H490" s="13" t="s">
        <v>48</v>
      </c>
      <c r="I490" s="10" t="s">
        <v>799</v>
      </c>
    </row>
    <row r="491" spans="1:15" ht="15.75" hidden="1" customHeight="1" x14ac:dyDescent="0.25">
      <c r="A491" s="4" t="s">
        <v>390</v>
      </c>
      <c r="B491" s="10" t="s">
        <v>809</v>
      </c>
      <c r="C491" s="10" t="s">
        <v>24</v>
      </c>
      <c r="D491" s="11">
        <v>475860</v>
      </c>
      <c r="E491" s="63"/>
      <c r="F491" s="12"/>
      <c r="G491" s="12"/>
      <c r="H491" s="13" t="s">
        <v>70</v>
      </c>
      <c r="I491" s="10" t="s">
        <v>816</v>
      </c>
    </row>
    <row r="492" spans="1:15" ht="15.75" hidden="1" customHeight="1" x14ac:dyDescent="0.25">
      <c r="A492" s="4" t="s">
        <v>390</v>
      </c>
      <c r="B492" s="10" t="s">
        <v>809</v>
      </c>
      <c r="C492" s="10" t="s">
        <v>28</v>
      </c>
      <c r="D492" s="11">
        <v>779064</v>
      </c>
      <c r="E492" s="63"/>
      <c r="F492" s="12"/>
      <c r="G492" s="12"/>
      <c r="H492" s="13" t="s">
        <v>40</v>
      </c>
      <c r="I492" s="10" t="s">
        <v>73</v>
      </c>
    </row>
    <row r="493" spans="1:15" ht="15.75" hidden="1" customHeight="1" x14ac:dyDescent="0.25">
      <c r="A493" s="4" t="s">
        <v>390</v>
      </c>
      <c r="B493" s="10" t="s">
        <v>809</v>
      </c>
      <c r="C493" s="10" t="s">
        <v>24</v>
      </c>
      <c r="D493" s="11">
        <v>956710.84</v>
      </c>
      <c r="E493" s="63"/>
      <c r="F493" s="12"/>
      <c r="G493" s="12"/>
      <c r="H493" s="13" t="s">
        <v>85</v>
      </c>
      <c r="I493" s="10" t="s">
        <v>769</v>
      </c>
    </row>
    <row r="494" spans="1:15" ht="15.75" customHeight="1" x14ac:dyDescent="0.25">
      <c r="A494" s="18" t="s">
        <v>390</v>
      </c>
      <c r="B494" s="16" t="s">
        <v>820</v>
      </c>
      <c r="C494" s="16" t="s">
        <v>24</v>
      </c>
      <c r="D494" s="19">
        <v>229677.31</v>
      </c>
      <c r="E494" s="79">
        <f>+F494</f>
        <v>947348.83</v>
      </c>
      <c r="F494" s="12">
        <v>947348.83</v>
      </c>
      <c r="G494" s="17" t="s">
        <v>821</v>
      </c>
      <c r="H494" s="21" t="s">
        <v>85</v>
      </c>
      <c r="I494" s="21" t="s">
        <v>769</v>
      </c>
      <c r="J494" s="22"/>
      <c r="K494" s="22"/>
      <c r="L494" s="22"/>
      <c r="M494" s="22"/>
      <c r="N494" s="22"/>
      <c r="O494" s="22"/>
    </row>
    <row r="495" spans="1:15" ht="15.75" hidden="1" customHeight="1" x14ac:dyDescent="0.25">
      <c r="A495" s="4" t="s">
        <v>390</v>
      </c>
      <c r="B495" s="10" t="s">
        <v>820</v>
      </c>
      <c r="C495" s="10" t="s">
        <v>24</v>
      </c>
      <c r="D495" s="11">
        <v>443456</v>
      </c>
      <c r="E495" s="63"/>
      <c r="F495" s="12"/>
      <c r="G495" s="17"/>
      <c r="H495" s="13" t="s">
        <v>70</v>
      </c>
      <c r="I495" s="10" t="s">
        <v>823</v>
      </c>
    </row>
    <row r="496" spans="1:15" ht="15.75" hidden="1" customHeight="1" x14ac:dyDescent="0.25">
      <c r="A496" s="4" t="s">
        <v>390</v>
      </c>
      <c r="B496" s="10" t="s">
        <v>820</v>
      </c>
      <c r="C496" s="10" t="s">
        <v>24</v>
      </c>
      <c r="D496" s="11">
        <v>479700</v>
      </c>
      <c r="E496" s="63"/>
      <c r="F496" s="12"/>
      <c r="G496" s="12"/>
      <c r="H496" s="13" t="s">
        <v>48</v>
      </c>
      <c r="I496" s="10" t="s">
        <v>825</v>
      </c>
    </row>
    <row r="497" spans="1:9" ht="15.75" hidden="1" customHeight="1" x14ac:dyDescent="0.25">
      <c r="A497" s="4" t="s">
        <v>390</v>
      </c>
      <c r="B497" s="10" t="s">
        <v>820</v>
      </c>
      <c r="C497" s="10" t="s">
        <v>28</v>
      </c>
      <c r="D497" s="11">
        <v>479700</v>
      </c>
      <c r="E497" s="63"/>
      <c r="F497" s="12"/>
      <c r="G497" s="12"/>
      <c r="H497" s="13" t="s">
        <v>48</v>
      </c>
      <c r="I497" s="10" t="s">
        <v>827</v>
      </c>
    </row>
    <row r="498" spans="1:9" ht="15.75" hidden="1" customHeight="1" x14ac:dyDescent="0.25">
      <c r="A498" s="4" t="s">
        <v>390</v>
      </c>
      <c r="B498" s="10" t="s">
        <v>820</v>
      </c>
      <c r="C498" s="10" t="s">
        <v>24</v>
      </c>
      <c r="D498" s="11">
        <v>517961.62</v>
      </c>
      <c r="E498" s="63"/>
      <c r="F498" s="12"/>
      <c r="G498" s="12"/>
      <c r="H498" s="13" t="s">
        <v>67</v>
      </c>
      <c r="I498" s="10" t="s">
        <v>68</v>
      </c>
    </row>
    <row r="499" spans="1:9" ht="15.75" hidden="1" customHeight="1" x14ac:dyDescent="0.25">
      <c r="A499" s="4" t="s">
        <v>390</v>
      </c>
      <c r="B499" s="10" t="s">
        <v>820</v>
      </c>
      <c r="C499" s="10" t="s">
        <v>24</v>
      </c>
      <c r="D499" s="11">
        <v>616168.80000000005</v>
      </c>
      <c r="E499" s="63"/>
      <c r="F499" s="12"/>
      <c r="G499" s="12"/>
      <c r="H499" s="13" t="s">
        <v>40</v>
      </c>
      <c r="I499" s="10" t="s">
        <v>73</v>
      </c>
    </row>
    <row r="500" spans="1:9" ht="15.75" hidden="1" customHeight="1" x14ac:dyDescent="0.25">
      <c r="A500" s="4" t="s">
        <v>390</v>
      </c>
      <c r="B500" s="10" t="s">
        <v>820</v>
      </c>
      <c r="C500" s="10" t="s">
        <v>24</v>
      </c>
      <c r="D500" s="11">
        <v>703325.47</v>
      </c>
      <c r="E500" s="63"/>
      <c r="F500" s="12"/>
      <c r="G500" s="12"/>
      <c r="H500" s="13" t="s">
        <v>398</v>
      </c>
      <c r="I500" s="10" t="s">
        <v>831</v>
      </c>
    </row>
    <row r="501" spans="1:9" ht="15.75" hidden="1" customHeight="1" x14ac:dyDescent="0.25">
      <c r="A501" s="4" t="s">
        <v>390</v>
      </c>
      <c r="B501" s="10" t="s">
        <v>820</v>
      </c>
      <c r="C501" s="10" t="s">
        <v>24</v>
      </c>
      <c r="D501" s="11">
        <v>789473.69</v>
      </c>
      <c r="E501" s="63"/>
      <c r="F501" s="12"/>
      <c r="G501" s="12"/>
      <c r="H501" s="13" t="s">
        <v>45</v>
      </c>
      <c r="I501" s="10" t="s">
        <v>797</v>
      </c>
    </row>
    <row r="502" spans="1:9" ht="15.75" customHeight="1" x14ac:dyDescent="0.25">
      <c r="A502" s="4" t="s">
        <v>390</v>
      </c>
      <c r="B502" s="10" t="s">
        <v>834</v>
      </c>
      <c r="C502" s="10" t="s">
        <v>24</v>
      </c>
      <c r="D502" s="11">
        <v>720</v>
      </c>
      <c r="E502" s="79">
        <f>F502/28</f>
        <v>305549.50821428571</v>
      </c>
      <c r="F502" s="12">
        <v>8555386.2300000004</v>
      </c>
      <c r="G502" s="17" t="s">
        <v>835</v>
      </c>
      <c r="H502" s="13" t="s">
        <v>398</v>
      </c>
      <c r="I502" s="13" t="s">
        <v>836</v>
      </c>
    </row>
    <row r="503" spans="1:9" ht="15.75" hidden="1" customHeight="1" x14ac:dyDescent="0.25">
      <c r="A503" s="4" t="s">
        <v>390</v>
      </c>
      <c r="B503" s="10" t="s">
        <v>834</v>
      </c>
      <c r="C503" s="10" t="s">
        <v>24</v>
      </c>
      <c r="D503" s="11">
        <v>847.14</v>
      </c>
      <c r="E503" s="63"/>
      <c r="F503" s="12"/>
      <c r="G503" s="12"/>
      <c r="H503" s="13" t="s">
        <v>70</v>
      </c>
      <c r="I503" s="10" t="s">
        <v>838</v>
      </c>
    </row>
    <row r="504" spans="1:9" ht="15.75" hidden="1" customHeight="1" x14ac:dyDescent="0.25">
      <c r="A504" s="4" t="s">
        <v>390</v>
      </c>
      <c r="B504" s="10" t="s">
        <v>834</v>
      </c>
      <c r="C504" s="10" t="s">
        <v>24</v>
      </c>
      <c r="D504" s="11">
        <v>930.04</v>
      </c>
      <c r="E504" s="63"/>
      <c r="F504" s="12"/>
      <c r="G504" s="12"/>
      <c r="H504" s="13" t="s">
        <v>67</v>
      </c>
      <c r="I504" s="10" t="s">
        <v>840</v>
      </c>
    </row>
    <row r="505" spans="1:9" ht="15.75" hidden="1" customHeight="1" x14ac:dyDescent="0.25">
      <c r="A505" s="4" t="s">
        <v>390</v>
      </c>
      <c r="B505" s="10" t="s">
        <v>834</v>
      </c>
      <c r="C505" s="10" t="s">
        <v>28</v>
      </c>
      <c r="D505" s="11">
        <v>958.8</v>
      </c>
      <c r="E505" s="63"/>
      <c r="F505" s="12"/>
      <c r="G505" s="12"/>
      <c r="H505" s="13" t="s">
        <v>40</v>
      </c>
      <c r="I505" s="10" t="s">
        <v>842</v>
      </c>
    </row>
    <row r="506" spans="1:9" ht="15.75" hidden="1" customHeight="1" x14ac:dyDescent="0.25">
      <c r="A506" s="4" t="s">
        <v>390</v>
      </c>
      <c r="B506" s="10" t="s">
        <v>834</v>
      </c>
      <c r="C506" s="10" t="s">
        <v>28</v>
      </c>
      <c r="D506" s="11">
        <v>1016.66</v>
      </c>
      <c r="E506" s="63"/>
      <c r="F506" s="12"/>
      <c r="G506" s="12"/>
      <c r="H506" s="13" t="s">
        <v>70</v>
      </c>
      <c r="I506" s="10" t="s">
        <v>844</v>
      </c>
    </row>
    <row r="507" spans="1:9" ht="15.75" hidden="1" customHeight="1" x14ac:dyDescent="0.25">
      <c r="A507" s="4" t="s">
        <v>390</v>
      </c>
      <c r="B507" s="10" t="s">
        <v>834</v>
      </c>
      <c r="C507" s="10" t="s">
        <v>24</v>
      </c>
      <c r="D507" s="11">
        <v>1036.22</v>
      </c>
      <c r="E507" s="63"/>
      <c r="F507" s="12"/>
      <c r="G507" s="12"/>
      <c r="H507" s="13" t="s">
        <v>29</v>
      </c>
      <c r="I507" s="10" t="s">
        <v>846</v>
      </c>
    </row>
    <row r="508" spans="1:9" ht="15.75" hidden="1" customHeight="1" x14ac:dyDescent="0.25">
      <c r="A508" s="4" t="s">
        <v>390</v>
      </c>
      <c r="B508" s="10" t="s">
        <v>834</v>
      </c>
      <c r="C508" s="10" t="s">
        <v>24</v>
      </c>
      <c r="D508" s="11">
        <v>1073.8499999999999</v>
      </c>
      <c r="E508" s="63"/>
      <c r="F508" s="12"/>
      <c r="G508" s="12"/>
      <c r="H508" s="13" t="s">
        <v>48</v>
      </c>
      <c r="I508" s="10" t="s">
        <v>848</v>
      </c>
    </row>
    <row r="509" spans="1:9" ht="15.75" hidden="1" customHeight="1" x14ac:dyDescent="0.25">
      <c r="A509" s="4" t="s">
        <v>390</v>
      </c>
      <c r="B509" s="10" t="s">
        <v>834</v>
      </c>
      <c r="C509" s="10" t="s">
        <v>24</v>
      </c>
      <c r="D509" s="11">
        <v>1080</v>
      </c>
      <c r="E509" s="63"/>
      <c r="F509" s="12"/>
      <c r="G509" s="12"/>
      <c r="H509" s="13" t="s">
        <v>25</v>
      </c>
      <c r="I509" s="10" t="s">
        <v>481</v>
      </c>
    </row>
    <row r="510" spans="1:9" ht="15.75" hidden="1" customHeight="1" x14ac:dyDescent="0.25">
      <c r="A510" s="4" t="s">
        <v>390</v>
      </c>
      <c r="B510" s="10" t="s">
        <v>834</v>
      </c>
      <c r="C510" s="10" t="s">
        <v>24</v>
      </c>
      <c r="D510" s="11">
        <v>1173.6099999999999</v>
      </c>
      <c r="E510" s="63"/>
      <c r="F510" s="12"/>
      <c r="G510" s="12"/>
      <c r="H510" s="13" t="s">
        <v>45</v>
      </c>
      <c r="I510" s="10" t="s">
        <v>851</v>
      </c>
    </row>
    <row r="511" spans="1:9" ht="15.75" hidden="1" customHeight="1" x14ac:dyDescent="0.25">
      <c r="A511" s="4" t="s">
        <v>390</v>
      </c>
      <c r="B511" s="10" t="s">
        <v>834</v>
      </c>
      <c r="C511" s="10" t="s">
        <v>28</v>
      </c>
      <c r="D511" s="11">
        <v>1173.6099999999999</v>
      </c>
      <c r="E511" s="63"/>
      <c r="F511" s="12"/>
      <c r="G511" s="12"/>
      <c r="H511" s="13" t="s">
        <v>45</v>
      </c>
      <c r="I511" s="10" t="s">
        <v>853</v>
      </c>
    </row>
    <row r="512" spans="1:9" ht="15.75" hidden="1" customHeight="1" x14ac:dyDescent="0.25">
      <c r="A512" s="4" t="s">
        <v>390</v>
      </c>
      <c r="B512" s="10" t="s">
        <v>834</v>
      </c>
      <c r="C512" s="10" t="s">
        <v>24</v>
      </c>
      <c r="D512" s="11">
        <v>1537.8</v>
      </c>
      <c r="E512" s="63"/>
      <c r="F512" s="12"/>
      <c r="G512" s="12"/>
      <c r="H512" s="13" t="s">
        <v>85</v>
      </c>
      <c r="I512" s="10" t="s">
        <v>851</v>
      </c>
    </row>
    <row r="513" spans="1:15" ht="15.75" hidden="1" customHeight="1" x14ac:dyDescent="0.25">
      <c r="A513" s="4" t="s">
        <v>390</v>
      </c>
      <c r="B513" s="10" t="s">
        <v>834</v>
      </c>
      <c r="C513" s="10" t="s">
        <v>24</v>
      </c>
      <c r="D513" s="11">
        <v>1554.1</v>
      </c>
      <c r="E513" s="63"/>
      <c r="F513" s="12"/>
      <c r="G513" s="12"/>
      <c r="H513" s="13" t="s">
        <v>222</v>
      </c>
      <c r="I513" s="10" t="s">
        <v>687</v>
      </c>
    </row>
    <row r="514" spans="1:15" ht="15.75" hidden="1" customHeight="1" x14ac:dyDescent="0.25">
      <c r="A514" s="4" t="s">
        <v>390</v>
      </c>
      <c r="B514" s="10" t="s">
        <v>834</v>
      </c>
      <c r="C514" s="10" t="s">
        <v>28</v>
      </c>
      <c r="D514" s="11">
        <v>1741.52</v>
      </c>
      <c r="E514" s="63"/>
      <c r="F514" s="12"/>
      <c r="G514" s="12"/>
      <c r="H514" s="13" t="s">
        <v>29</v>
      </c>
      <c r="I514" s="10" t="s">
        <v>857</v>
      </c>
    </row>
    <row r="515" spans="1:15" ht="15.75" hidden="1" customHeight="1" x14ac:dyDescent="0.25">
      <c r="A515" s="4" t="s">
        <v>390</v>
      </c>
      <c r="B515" s="10" t="s">
        <v>834</v>
      </c>
      <c r="C515" s="10" t="s">
        <v>24</v>
      </c>
      <c r="D515" s="11">
        <v>2404</v>
      </c>
      <c r="E515" s="63"/>
      <c r="F515" s="12"/>
      <c r="G515" s="12"/>
      <c r="H515" s="13" t="s">
        <v>54</v>
      </c>
      <c r="I515" s="10" t="s">
        <v>859</v>
      </c>
    </row>
    <row r="516" spans="1:15" ht="15.75" hidden="1" customHeight="1" x14ac:dyDescent="0.25">
      <c r="A516" s="4" t="s">
        <v>390</v>
      </c>
      <c r="B516" s="10" t="s">
        <v>834</v>
      </c>
      <c r="C516" s="10" t="s">
        <v>24</v>
      </c>
      <c r="D516" s="11">
        <v>3025.74</v>
      </c>
      <c r="E516" s="63"/>
      <c r="F516" s="12"/>
      <c r="G516" s="12"/>
      <c r="H516" s="13" t="s">
        <v>156</v>
      </c>
      <c r="I516" s="10" t="s">
        <v>559</v>
      </c>
    </row>
    <row r="517" spans="1:15" ht="15.75" hidden="1" customHeight="1" x14ac:dyDescent="0.25">
      <c r="A517" s="4" t="s">
        <v>390</v>
      </c>
      <c r="B517" s="10" t="s">
        <v>834</v>
      </c>
      <c r="C517" s="10" t="s">
        <v>24</v>
      </c>
      <c r="D517" s="11">
        <v>3342.9</v>
      </c>
      <c r="E517" s="63"/>
      <c r="F517" s="12"/>
      <c r="G517" s="12"/>
      <c r="H517" s="13" t="s">
        <v>163</v>
      </c>
      <c r="I517" s="10" t="s">
        <v>862</v>
      </c>
    </row>
    <row r="518" spans="1:15" ht="15.75" hidden="1" customHeight="1" x14ac:dyDescent="0.25">
      <c r="A518" s="4" t="s">
        <v>390</v>
      </c>
      <c r="B518" s="10" t="s">
        <v>834</v>
      </c>
      <c r="C518" s="10" t="s">
        <v>24</v>
      </c>
      <c r="D518" s="11">
        <v>3847.84</v>
      </c>
      <c r="E518" s="63"/>
      <c r="F518" s="12"/>
      <c r="G518" s="12"/>
      <c r="H518" s="13" t="s">
        <v>40</v>
      </c>
      <c r="I518" s="10" t="s">
        <v>864</v>
      </c>
    </row>
    <row r="519" spans="1:15" ht="15.75" hidden="1" customHeight="1" x14ac:dyDescent="0.25">
      <c r="A519" s="4" t="s">
        <v>390</v>
      </c>
      <c r="B519" s="10" t="s">
        <v>834</v>
      </c>
      <c r="C519" s="10" t="s">
        <v>52</v>
      </c>
      <c r="D519" s="11">
        <v>5110.2700000000004</v>
      </c>
      <c r="E519" s="63"/>
      <c r="F519" s="12"/>
      <c r="G519" s="12"/>
      <c r="H519" s="13" t="s">
        <v>29</v>
      </c>
      <c r="I519" s="10" t="s">
        <v>866</v>
      </c>
    </row>
    <row r="520" spans="1:15" ht="15.75" hidden="1" customHeight="1" x14ac:dyDescent="0.25">
      <c r="A520" s="18" t="s">
        <v>390</v>
      </c>
      <c r="B520" s="16" t="s">
        <v>834</v>
      </c>
      <c r="C520" s="16" t="s">
        <v>52</v>
      </c>
      <c r="D520" s="19">
        <v>235201.52</v>
      </c>
      <c r="E520" s="67"/>
      <c r="F520" s="12"/>
      <c r="G520" s="20"/>
      <c r="H520" s="21" t="s">
        <v>40</v>
      </c>
      <c r="I520" s="16" t="s">
        <v>538</v>
      </c>
      <c r="J520" s="22"/>
      <c r="K520" s="22"/>
      <c r="L520" s="22"/>
      <c r="M520" s="22"/>
      <c r="N520" s="22"/>
      <c r="O520" s="22"/>
    </row>
    <row r="521" spans="1:15" ht="15.75" hidden="1" customHeight="1" x14ac:dyDescent="0.25">
      <c r="A521" s="18" t="s">
        <v>390</v>
      </c>
      <c r="B521" s="16" t="s">
        <v>834</v>
      </c>
      <c r="C521" s="16" t="s">
        <v>261</v>
      </c>
      <c r="D521" s="19">
        <v>249651.27</v>
      </c>
      <c r="E521" s="67"/>
      <c r="F521" s="12"/>
      <c r="G521" s="20"/>
      <c r="H521" s="21" t="s">
        <v>29</v>
      </c>
      <c r="I521" s="16" t="s">
        <v>869</v>
      </c>
      <c r="J521" s="22"/>
      <c r="K521" s="22"/>
      <c r="L521" s="22"/>
      <c r="M521" s="22"/>
      <c r="N521" s="22"/>
      <c r="O521" s="22"/>
    </row>
    <row r="522" spans="1:15" ht="15.75" customHeight="1" x14ac:dyDescent="0.25">
      <c r="A522" s="4" t="s">
        <v>390</v>
      </c>
      <c r="B522" s="10" t="s">
        <v>871</v>
      </c>
      <c r="C522" s="10" t="s">
        <v>24</v>
      </c>
      <c r="D522" s="11">
        <v>6895.21</v>
      </c>
      <c r="E522" s="79">
        <f>+F522/10</f>
        <v>13601</v>
      </c>
      <c r="F522" s="12">
        <v>136010</v>
      </c>
      <c r="G522" s="17" t="s">
        <v>872</v>
      </c>
      <c r="H522" s="13" t="s">
        <v>29</v>
      </c>
      <c r="I522" s="13" t="s">
        <v>873</v>
      </c>
    </row>
    <row r="523" spans="1:15" ht="15.75" hidden="1" customHeight="1" x14ac:dyDescent="0.25">
      <c r="A523" s="4" t="s">
        <v>390</v>
      </c>
      <c r="B523" s="10" t="s">
        <v>871</v>
      </c>
      <c r="C523" s="10" t="s">
        <v>24</v>
      </c>
      <c r="D523" s="11">
        <v>8220</v>
      </c>
      <c r="E523" s="63"/>
      <c r="F523" s="12"/>
      <c r="G523" s="12"/>
      <c r="H523" s="13" t="s">
        <v>45</v>
      </c>
      <c r="I523" s="10" t="s">
        <v>875</v>
      </c>
    </row>
    <row r="524" spans="1:15" ht="15.75" hidden="1" customHeight="1" x14ac:dyDescent="0.25">
      <c r="A524" s="4" t="s">
        <v>390</v>
      </c>
      <c r="B524" s="10" t="s">
        <v>871</v>
      </c>
      <c r="C524" s="10" t="s">
        <v>24</v>
      </c>
      <c r="D524" s="11">
        <v>8314.32</v>
      </c>
      <c r="E524" s="63"/>
      <c r="F524" s="12"/>
      <c r="G524" s="12"/>
      <c r="H524" s="13" t="s">
        <v>40</v>
      </c>
      <c r="I524" s="10" t="s">
        <v>875</v>
      </c>
    </row>
    <row r="525" spans="1:15" ht="15.75" hidden="1" customHeight="1" x14ac:dyDescent="0.25">
      <c r="A525" s="4" t="s">
        <v>390</v>
      </c>
      <c r="B525" s="10" t="s">
        <v>871</v>
      </c>
      <c r="C525" s="10" t="s">
        <v>24</v>
      </c>
      <c r="D525" s="11">
        <v>8429.99</v>
      </c>
      <c r="E525" s="63"/>
      <c r="F525" s="12"/>
      <c r="G525" s="12"/>
      <c r="H525" s="13" t="s">
        <v>156</v>
      </c>
      <c r="I525" s="10" t="s">
        <v>875</v>
      </c>
    </row>
    <row r="526" spans="1:15" ht="15.75" hidden="1" customHeight="1" x14ac:dyDescent="0.25">
      <c r="A526" s="4" t="s">
        <v>390</v>
      </c>
      <c r="B526" s="10" t="s">
        <v>871</v>
      </c>
      <c r="C526" s="10" t="s">
        <v>24</v>
      </c>
      <c r="D526" s="11">
        <v>9346.14</v>
      </c>
      <c r="E526" s="63"/>
      <c r="F526" s="12"/>
      <c r="G526" s="12"/>
      <c r="H526" s="13" t="s">
        <v>398</v>
      </c>
      <c r="I526" s="10" t="s">
        <v>879</v>
      </c>
    </row>
    <row r="527" spans="1:15" ht="15.75" hidden="1" customHeight="1" x14ac:dyDescent="0.25">
      <c r="A527" s="4" t="s">
        <v>390</v>
      </c>
      <c r="B527" s="10" t="s">
        <v>871</v>
      </c>
      <c r="C527" s="10" t="s">
        <v>24</v>
      </c>
      <c r="D527" s="11">
        <v>9348</v>
      </c>
      <c r="E527" s="63"/>
      <c r="F527" s="12"/>
      <c r="G527" s="12"/>
      <c r="H527" s="13" t="s">
        <v>25</v>
      </c>
      <c r="I527" s="10" t="s">
        <v>875</v>
      </c>
    </row>
    <row r="528" spans="1:15" ht="15.75" hidden="1" customHeight="1" x14ac:dyDescent="0.25">
      <c r="A528" s="4" t="s">
        <v>390</v>
      </c>
      <c r="B528" s="10" t="s">
        <v>871</v>
      </c>
      <c r="C528" s="10" t="s">
        <v>24</v>
      </c>
      <c r="D528" s="11">
        <v>10229.67</v>
      </c>
      <c r="E528" s="63"/>
      <c r="F528" s="12"/>
      <c r="G528" s="12"/>
      <c r="H528" s="13" t="s">
        <v>85</v>
      </c>
      <c r="I528" s="10" t="s">
        <v>875</v>
      </c>
    </row>
    <row r="529" spans="1:9" ht="15.75" customHeight="1" x14ac:dyDescent="0.25">
      <c r="A529" s="4" t="s">
        <v>390</v>
      </c>
      <c r="B529" s="10" t="s">
        <v>882</v>
      </c>
      <c r="C529" s="10" t="s">
        <v>24</v>
      </c>
      <c r="D529" s="11">
        <v>17852.34</v>
      </c>
      <c r="E529" s="79">
        <f>+F529</f>
        <v>49232.73</v>
      </c>
      <c r="F529" s="12">
        <v>49232.73</v>
      </c>
      <c r="G529" s="17" t="s">
        <v>883</v>
      </c>
      <c r="H529" s="13" t="s">
        <v>29</v>
      </c>
      <c r="I529" s="13" t="s">
        <v>884</v>
      </c>
    </row>
    <row r="530" spans="1:9" ht="15.75" hidden="1" customHeight="1" x14ac:dyDescent="0.25">
      <c r="A530" s="4" t="s">
        <v>390</v>
      </c>
      <c r="B530" s="10" t="s">
        <v>882</v>
      </c>
      <c r="C530" s="10" t="s">
        <v>24</v>
      </c>
      <c r="D530" s="11">
        <v>17968</v>
      </c>
      <c r="E530" s="63"/>
      <c r="F530" s="12"/>
      <c r="G530" s="12"/>
      <c r="H530" s="13" t="s">
        <v>32</v>
      </c>
      <c r="I530" s="10" t="s">
        <v>886</v>
      </c>
    </row>
    <row r="531" spans="1:9" ht="15.75" hidden="1" customHeight="1" x14ac:dyDescent="0.25">
      <c r="A531" s="4" t="s">
        <v>390</v>
      </c>
      <c r="B531" s="10" t="s">
        <v>882</v>
      </c>
      <c r="C531" s="10" t="s">
        <v>24</v>
      </c>
      <c r="D531" s="11">
        <v>18940.13</v>
      </c>
      <c r="E531" s="63"/>
      <c r="F531" s="12"/>
      <c r="G531" s="12"/>
      <c r="H531" s="13" t="s">
        <v>40</v>
      </c>
      <c r="I531" s="10" t="s">
        <v>886</v>
      </c>
    </row>
    <row r="532" spans="1:9" ht="15.75" hidden="1" customHeight="1" x14ac:dyDescent="0.25">
      <c r="A532" s="4" t="s">
        <v>390</v>
      </c>
      <c r="B532" s="10" t="s">
        <v>882</v>
      </c>
      <c r="C532" s="10" t="s">
        <v>24</v>
      </c>
      <c r="D532" s="11">
        <v>19107.59</v>
      </c>
      <c r="E532" s="63"/>
      <c r="F532" s="12"/>
      <c r="G532" s="12"/>
      <c r="H532" s="13" t="s">
        <v>156</v>
      </c>
      <c r="I532" s="10" t="s">
        <v>635</v>
      </c>
    </row>
    <row r="533" spans="1:9" ht="15.75" hidden="1" customHeight="1" x14ac:dyDescent="0.25">
      <c r="A533" s="4" t="s">
        <v>390</v>
      </c>
      <c r="B533" s="10" t="s">
        <v>882</v>
      </c>
      <c r="C533" s="10" t="s">
        <v>24</v>
      </c>
      <c r="D533" s="11">
        <v>19150</v>
      </c>
      <c r="E533" s="63"/>
      <c r="F533" s="12"/>
      <c r="G533" s="12"/>
      <c r="H533" s="13" t="s">
        <v>54</v>
      </c>
      <c r="I533" s="10" t="s">
        <v>890</v>
      </c>
    </row>
    <row r="534" spans="1:9" ht="15.75" hidden="1" customHeight="1" x14ac:dyDescent="0.25">
      <c r="A534" s="4" t="s">
        <v>390</v>
      </c>
      <c r="B534" s="10" t="s">
        <v>882</v>
      </c>
      <c r="C534" s="10" t="s">
        <v>24</v>
      </c>
      <c r="D534" s="11">
        <v>19465.29</v>
      </c>
      <c r="E534" s="63"/>
      <c r="F534" s="12"/>
      <c r="G534" s="12"/>
      <c r="H534" s="13" t="s">
        <v>48</v>
      </c>
      <c r="I534" s="10" t="s">
        <v>890</v>
      </c>
    </row>
    <row r="535" spans="1:9" ht="15.75" hidden="1" customHeight="1" x14ac:dyDescent="0.25">
      <c r="A535" s="4" t="s">
        <v>390</v>
      </c>
      <c r="B535" s="10" t="s">
        <v>882</v>
      </c>
      <c r="C535" s="10" t="s">
        <v>24</v>
      </c>
      <c r="D535" s="11">
        <v>19965</v>
      </c>
      <c r="E535" s="63"/>
      <c r="F535" s="12"/>
      <c r="G535" s="12"/>
      <c r="H535" s="13" t="s">
        <v>45</v>
      </c>
      <c r="I535" s="10" t="s">
        <v>635</v>
      </c>
    </row>
    <row r="536" spans="1:9" ht="15.75" hidden="1" customHeight="1" x14ac:dyDescent="0.25">
      <c r="A536" s="4" t="s">
        <v>390</v>
      </c>
      <c r="B536" s="10" t="s">
        <v>882</v>
      </c>
      <c r="C536" s="10" t="s">
        <v>24</v>
      </c>
      <c r="D536" s="11">
        <v>21444</v>
      </c>
      <c r="E536" s="63"/>
      <c r="F536" s="12"/>
      <c r="G536" s="12"/>
      <c r="H536" s="13" t="s">
        <v>25</v>
      </c>
      <c r="I536" s="10" t="s">
        <v>635</v>
      </c>
    </row>
    <row r="537" spans="1:9" ht="15.75" hidden="1" customHeight="1" x14ac:dyDescent="0.25">
      <c r="A537" s="4" t="s">
        <v>390</v>
      </c>
      <c r="B537" s="10" t="s">
        <v>882</v>
      </c>
      <c r="C537" s="10" t="s">
        <v>24</v>
      </c>
      <c r="D537" s="11">
        <v>22236.240000000002</v>
      </c>
      <c r="E537" s="63"/>
      <c r="F537" s="12"/>
      <c r="G537" s="12"/>
      <c r="H537" s="13" t="s">
        <v>85</v>
      </c>
      <c r="I537" s="10" t="s">
        <v>635</v>
      </c>
    </row>
    <row r="538" spans="1:9" ht="15.75" hidden="1" customHeight="1" x14ac:dyDescent="0.25">
      <c r="A538" s="4" t="s">
        <v>390</v>
      </c>
      <c r="B538" s="10" t="s">
        <v>882</v>
      </c>
      <c r="C538" s="10" t="s">
        <v>24</v>
      </c>
      <c r="D538" s="11">
        <v>24442.62</v>
      </c>
      <c r="E538" s="63"/>
      <c r="F538" s="12"/>
      <c r="G538" s="12"/>
      <c r="H538" s="13" t="s">
        <v>398</v>
      </c>
      <c r="I538" s="10" t="s">
        <v>895</v>
      </c>
    </row>
    <row r="539" spans="1:9" ht="15.75" customHeight="1" x14ac:dyDescent="0.25">
      <c r="A539" s="4" t="s">
        <v>390</v>
      </c>
      <c r="B539" s="10" t="s">
        <v>897</v>
      </c>
      <c r="C539" s="10" t="s">
        <v>24</v>
      </c>
      <c r="D539" s="11">
        <v>16757.939999999999</v>
      </c>
      <c r="E539" s="79">
        <f>+F539/28</f>
        <v>257053.74107142858</v>
      </c>
      <c r="F539" s="12">
        <v>7197504.75</v>
      </c>
      <c r="G539" s="17" t="s">
        <v>898</v>
      </c>
      <c r="H539" s="13" t="s">
        <v>70</v>
      </c>
      <c r="I539" s="13" t="s">
        <v>899</v>
      </c>
    </row>
    <row r="540" spans="1:9" ht="15.75" hidden="1" customHeight="1" x14ac:dyDescent="0.25">
      <c r="A540" s="4" t="s">
        <v>390</v>
      </c>
      <c r="B540" s="10" t="s">
        <v>897</v>
      </c>
      <c r="C540" s="10" t="s">
        <v>24</v>
      </c>
      <c r="D540" s="11">
        <v>17219.04</v>
      </c>
      <c r="E540" s="63"/>
      <c r="F540" s="12"/>
      <c r="G540" s="12"/>
      <c r="H540" s="13" t="s">
        <v>398</v>
      </c>
      <c r="I540" s="10" t="s">
        <v>901</v>
      </c>
    </row>
    <row r="541" spans="1:9" ht="15.75" hidden="1" customHeight="1" x14ac:dyDescent="0.25">
      <c r="A541" s="4" t="s">
        <v>390</v>
      </c>
      <c r="B541" s="10" t="s">
        <v>897</v>
      </c>
      <c r="C541" s="10" t="s">
        <v>24</v>
      </c>
      <c r="D541" s="11">
        <v>23848.54</v>
      </c>
      <c r="E541" s="63"/>
      <c r="F541" s="12"/>
      <c r="G541" s="12"/>
      <c r="H541" s="13" t="s">
        <v>40</v>
      </c>
      <c r="I541" s="10" t="s">
        <v>842</v>
      </c>
    </row>
    <row r="542" spans="1:9" ht="15.75" hidden="1" customHeight="1" x14ac:dyDescent="0.25">
      <c r="A542" s="4" t="s">
        <v>390</v>
      </c>
      <c r="B542" s="10" t="s">
        <v>897</v>
      </c>
      <c r="C542" s="10" t="s">
        <v>24</v>
      </c>
      <c r="D542" s="11">
        <v>24457.439999999999</v>
      </c>
      <c r="E542" s="63"/>
      <c r="F542" s="12"/>
      <c r="G542" s="12"/>
      <c r="H542" s="13" t="s">
        <v>29</v>
      </c>
      <c r="I542" s="10" t="s">
        <v>904</v>
      </c>
    </row>
    <row r="543" spans="1:9" ht="15.75" hidden="1" customHeight="1" x14ac:dyDescent="0.25">
      <c r="A543" s="4" t="s">
        <v>390</v>
      </c>
      <c r="B543" s="10" t="s">
        <v>897</v>
      </c>
      <c r="C543" s="10" t="s">
        <v>24</v>
      </c>
      <c r="D543" s="11">
        <v>70356</v>
      </c>
      <c r="E543" s="63"/>
      <c r="F543" s="12"/>
      <c r="G543" s="12"/>
      <c r="H543" s="13" t="s">
        <v>45</v>
      </c>
      <c r="I543" s="10" t="s">
        <v>906</v>
      </c>
    </row>
    <row r="544" spans="1:9" ht="15.75" hidden="1" customHeight="1" x14ac:dyDescent="0.25">
      <c r="A544" s="4" t="s">
        <v>390</v>
      </c>
      <c r="B544" s="10" t="s">
        <v>897</v>
      </c>
      <c r="C544" s="10" t="s">
        <v>28</v>
      </c>
      <c r="D544" s="11">
        <v>70356</v>
      </c>
      <c r="E544" s="63"/>
      <c r="F544" s="12"/>
      <c r="G544" s="12"/>
      <c r="H544" s="13" t="s">
        <v>45</v>
      </c>
      <c r="I544" s="10" t="s">
        <v>697</v>
      </c>
    </row>
    <row r="545" spans="1:9" ht="15.75" customHeight="1" x14ac:dyDescent="0.25">
      <c r="A545" s="4" t="s">
        <v>390</v>
      </c>
      <c r="B545" s="10" t="s">
        <v>909</v>
      </c>
      <c r="C545" s="10" t="s">
        <v>24</v>
      </c>
      <c r="D545" s="11">
        <v>2250367.71</v>
      </c>
      <c r="E545" s="79">
        <f>+F545</f>
        <v>4673206.3899999997</v>
      </c>
      <c r="F545" s="12">
        <v>4673206.3899999997</v>
      </c>
      <c r="G545" s="17" t="s">
        <v>910</v>
      </c>
      <c r="H545" s="13" t="s">
        <v>45</v>
      </c>
      <c r="I545" s="13" t="s">
        <v>728</v>
      </c>
    </row>
    <row r="546" spans="1:9" ht="15.75" hidden="1" customHeight="1" x14ac:dyDescent="0.25">
      <c r="A546" s="4" t="s">
        <v>390</v>
      </c>
      <c r="B546" s="10" t="s">
        <v>909</v>
      </c>
      <c r="C546" s="10" t="s">
        <v>24</v>
      </c>
      <c r="D546" s="11">
        <v>2477078.2000000002</v>
      </c>
      <c r="E546" s="63"/>
      <c r="F546" s="12"/>
      <c r="G546" s="12"/>
      <c r="H546" s="13" t="s">
        <v>70</v>
      </c>
      <c r="I546" s="10" t="s">
        <v>912</v>
      </c>
    </row>
    <row r="547" spans="1:9" ht="15.75" hidden="1" customHeight="1" x14ac:dyDescent="0.25">
      <c r="A547" s="4" t="s">
        <v>390</v>
      </c>
      <c r="B547" s="10" t="s">
        <v>909</v>
      </c>
      <c r="C547" s="10" t="s">
        <v>24</v>
      </c>
      <c r="D547" s="11">
        <v>2560627.0699999998</v>
      </c>
      <c r="E547" s="63"/>
      <c r="F547" s="12"/>
      <c r="G547" s="12"/>
      <c r="H547" s="13" t="s">
        <v>398</v>
      </c>
      <c r="I547" s="10" t="s">
        <v>914</v>
      </c>
    </row>
    <row r="548" spans="1:9" ht="15.75" hidden="1" customHeight="1" x14ac:dyDescent="0.25">
      <c r="A548" s="4" t="s">
        <v>390</v>
      </c>
      <c r="B548" s="10" t="s">
        <v>909</v>
      </c>
      <c r="C548" s="10" t="s">
        <v>24</v>
      </c>
      <c r="D548" s="11">
        <v>2646983</v>
      </c>
      <c r="E548" s="63"/>
      <c r="F548" s="12"/>
      <c r="G548" s="12"/>
      <c r="H548" s="13" t="s">
        <v>443</v>
      </c>
      <c r="I548" s="10" t="s">
        <v>916</v>
      </c>
    </row>
    <row r="549" spans="1:9" ht="15.75" hidden="1" customHeight="1" x14ac:dyDescent="0.25">
      <c r="A549" s="4" t="s">
        <v>390</v>
      </c>
      <c r="B549" s="10" t="s">
        <v>909</v>
      </c>
      <c r="C549" s="10" t="s">
        <v>24</v>
      </c>
      <c r="D549" s="11">
        <v>2849698</v>
      </c>
      <c r="E549" s="63"/>
      <c r="F549" s="12"/>
      <c r="G549" s="12"/>
      <c r="H549" s="13" t="s">
        <v>40</v>
      </c>
      <c r="I549" s="10" t="s">
        <v>728</v>
      </c>
    </row>
    <row r="550" spans="1:9" ht="15.75" hidden="1" customHeight="1" x14ac:dyDescent="0.25">
      <c r="A550" s="4" t="s">
        <v>390</v>
      </c>
      <c r="B550" s="10" t="s">
        <v>909</v>
      </c>
      <c r="C550" s="10" t="s">
        <v>24</v>
      </c>
      <c r="D550" s="11">
        <v>3425158.44</v>
      </c>
      <c r="E550" s="63"/>
      <c r="F550" s="12"/>
      <c r="G550" s="12"/>
      <c r="H550" s="13" t="s">
        <v>29</v>
      </c>
      <c r="I550" s="10" t="s">
        <v>919</v>
      </c>
    </row>
    <row r="551" spans="1:9" ht="15.75" hidden="1" customHeight="1" x14ac:dyDescent="0.25">
      <c r="A551" s="4" t="s">
        <v>390</v>
      </c>
      <c r="B551" s="10" t="s">
        <v>909</v>
      </c>
      <c r="C551" s="10" t="s">
        <v>24</v>
      </c>
      <c r="D551" s="11">
        <v>3758000</v>
      </c>
      <c r="E551" s="63"/>
      <c r="F551" s="12"/>
      <c r="G551" s="12"/>
      <c r="H551" s="13" t="s">
        <v>25</v>
      </c>
      <c r="I551" s="10" t="s">
        <v>731</v>
      </c>
    </row>
    <row r="552" spans="1:9" ht="15.75" customHeight="1" x14ac:dyDescent="0.25">
      <c r="A552" s="4" t="s">
        <v>390</v>
      </c>
      <c r="B552" s="10" t="s">
        <v>921</v>
      </c>
      <c r="C552" s="10" t="s">
        <v>24</v>
      </c>
      <c r="D552" s="11">
        <v>219226.78</v>
      </c>
      <c r="E552" s="79">
        <f>+F552</f>
        <v>822292.24</v>
      </c>
      <c r="F552" s="12">
        <v>822292.24</v>
      </c>
      <c r="G552" s="17" t="s">
        <v>922</v>
      </c>
      <c r="H552" s="13" t="s">
        <v>67</v>
      </c>
      <c r="I552" s="13" t="s">
        <v>418</v>
      </c>
    </row>
    <row r="553" spans="1:9" ht="15.75" hidden="1" customHeight="1" x14ac:dyDescent="0.25">
      <c r="A553" s="4" t="s">
        <v>390</v>
      </c>
      <c r="B553" s="10" t="s">
        <v>921</v>
      </c>
      <c r="C553" s="10" t="s">
        <v>24</v>
      </c>
      <c r="D553" s="11">
        <v>232138</v>
      </c>
      <c r="E553" s="63"/>
      <c r="F553" s="10"/>
      <c r="G553" s="10"/>
      <c r="H553" s="13" t="s">
        <v>54</v>
      </c>
      <c r="I553" s="10" t="s">
        <v>924</v>
      </c>
    </row>
    <row r="554" spans="1:9" ht="15.75" hidden="1" customHeight="1" x14ac:dyDescent="0.25">
      <c r="A554" s="4" t="s">
        <v>390</v>
      </c>
      <c r="B554" s="10" t="s">
        <v>921</v>
      </c>
      <c r="C554" s="10" t="s">
        <v>24</v>
      </c>
      <c r="D554" s="11">
        <v>254247.07</v>
      </c>
      <c r="E554" s="63"/>
      <c r="F554" s="10"/>
      <c r="G554" s="10"/>
      <c r="H554" s="13" t="s">
        <v>398</v>
      </c>
      <c r="I554" s="10" t="s">
        <v>926</v>
      </c>
    </row>
    <row r="555" spans="1:9" ht="15.75" hidden="1" customHeight="1" x14ac:dyDescent="0.25">
      <c r="A555" s="4" t="s">
        <v>390</v>
      </c>
      <c r="B555" s="10" t="s">
        <v>921</v>
      </c>
      <c r="C555" s="10" t="s">
        <v>24</v>
      </c>
      <c r="D555" s="11">
        <v>257179.51</v>
      </c>
      <c r="E555" s="63"/>
      <c r="F555" s="10"/>
      <c r="G555" s="10"/>
      <c r="H555" s="13" t="s">
        <v>70</v>
      </c>
      <c r="I555" s="10" t="s">
        <v>928</v>
      </c>
    </row>
    <row r="556" spans="1:9" ht="15.75" hidden="1" customHeight="1" x14ac:dyDescent="0.25">
      <c r="A556" s="4" t="s">
        <v>390</v>
      </c>
      <c r="B556" s="10" t="s">
        <v>921</v>
      </c>
      <c r="C556" s="10" t="s">
        <v>24</v>
      </c>
      <c r="D556" s="11">
        <v>261021.38</v>
      </c>
      <c r="E556" s="63"/>
      <c r="F556" s="10"/>
      <c r="G556" s="10"/>
      <c r="H556" s="13" t="s">
        <v>48</v>
      </c>
      <c r="I556" s="10" t="s">
        <v>930</v>
      </c>
    </row>
    <row r="557" spans="1:9" ht="15.75" hidden="1" customHeight="1" x14ac:dyDescent="0.25">
      <c r="A557" s="4" t="s">
        <v>390</v>
      </c>
      <c r="B557" s="10" t="s">
        <v>921</v>
      </c>
      <c r="C557" s="10" t="s">
        <v>24</v>
      </c>
      <c r="D557" s="11">
        <v>267412.33</v>
      </c>
      <c r="E557" s="63"/>
      <c r="F557" s="10"/>
      <c r="G557" s="10"/>
      <c r="H557" s="13" t="s">
        <v>29</v>
      </c>
      <c r="I557" s="10" t="s">
        <v>932</v>
      </c>
    </row>
    <row r="558" spans="1:9" ht="15.75" hidden="1" customHeight="1" x14ac:dyDescent="0.25">
      <c r="A558" s="4" t="s">
        <v>390</v>
      </c>
      <c r="B558" s="10" t="s">
        <v>921</v>
      </c>
      <c r="C558" s="10" t="s">
        <v>24</v>
      </c>
      <c r="D558" s="11">
        <v>282602.38</v>
      </c>
      <c r="E558" s="63"/>
      <c r="F558" s="10"/>
      <c r="G558" s="10"/>
      <c r="H558" s="13" t="s">
        <v>409</v>
      </c>
      <c r="I558" s="10" t="s">
        <v>934</v>
      </c>
    </row>
    <row r="559" spans="1:9" ht="15.75" hidden="1" customHeight="1" x14ac:dyDescent="0.25">
      <c r="A559" s="4" t="s">
        <v>390</v>
      </c>
      <c r="B559" s="10" t="s">
        <v>921</v>
      </c>
      <c r="C559" s="10" t="s">
        <v>24</v>
      </c>
      <c r="D559" s="11">
        <v>290993.71999999997</v>
      </c>
      <c r="E559" s="63"/>
      <c r="F559" s="10"/>
      <c r="G559" s="10"/>
      <c r="H559" s="13" t="s">
        <v>45</v>
      </c>
      <c r="I559" s="10" t="s">
        <v>411</v>
      </c>
    </row>
    <row r="560" spans="1:9" ht="15.75" hidden="1" customHeight="1" x14ac:dyDescent="0.25">
      <c r="A560" s="4" t="s">
        <v>390</v>
      </c>
      <c r="B560" s="10" t="s">
        <v>921</v>
      </c>
      <c r="C560" s="10" t="s">
        <v>28</v>
      </c>
      <c r="D560" s="11">
        <v>424206</v>
      </c>
      <c r="E560" s="63"/>
      <c r="F560" s="10"/>
      <c r="G560" s="10"/>
      <c r="H560" s="13" t="s">
        <v>40</v>
      </c>
      <c r="I560" s="10" t="s">
        <v>937</v>
      </c>
    </row>
    <row r="561" spans="1:9" ht="15.75" hidden="1" customHeight="1" x14ac:dyDescent="0.25">
      <c r="A561" s="4" t="s">
        <v>390</v>
      </c>
      <c r="B561" s="10" t="s">
        <v>921</v>
      </c>
      <c r="C561" s="10" t="s">
        <v>28</v>
      </c>
      <c r="D561" s="11">
        <v>1037521.1</v>
      </c>
      <c r="E561" s="63"/>
      <c r="F561" s="10"/>
      <c r="G561" s="10"/>
      <c r="H561" s="13" t="s">
        <v>70</v>
      </c>
      <c r="I561" s="10" t="s">
        <v>939</v>
      </c>
    </row>
    <row r="562" spans="1:9" ht="15.75" hidden="1" customHeight="1" x14ac:dyDescent="0.25">
      <c r="A562" s="4" t="s">
        <v>390</v>
      </c>
      <c r="B562" s="10" t="s">
        <v>921</v>
      </c>
      <c r="C562" s="10" t="s">
        <v>24</v>
      </c>
      <c r="D562" s="11">
        <v>1193592.43</v>
      </c>
      <c r="E562" s="63"/>
      <c r="F562" s="10"/>
      <c r="G562" s="10"/>
      <c r="H562" s="13" t="s">
        <v>40</v>
      </c>
      <c r="I562" s="10" t="s">
        <v>941</v>
      </c>
    </row>
    <row r="563" spans="1:9" ht="15.75" customHeight="1" x14ac:dyDescent="0.25">
      <c r="A563" s="4" t="s">
        <v>390</v>
      </c>
      <c r="B563" s="10" t="s">
        <v>943</v>
      </c>
      <c r="C563" s="10" t="s">
        <v>24</v>
      </c>
      <c r="D563" s="11">
        <v>274841.17</v>
      </c>
      <c r="E563" s="79">
        <f>+F563</f>
        <v>858756</v>
      </c>
      <c r="F563" s="11">
        <v>858756</v>
      </c>
      <c r="G563" s="62" t="s">
        <v>944</v>
      </c>
      <c r="H563" s="13" t="s">
        <v>29</v>
      </c>
      <c r="I563" s="13" t="s">
        <v>945</v>
      </c>
    </row>
    <row r="564" spans="1:9" ht="15.75" hidden="1" customHeight="1" x14ac:dyDescent="0.25">
      <c r="A564" s="4" t="s">
        <v>390</v>
      </c>
      <c r="B564" s="10" t="s">
        <v>943</v>
      </c>
      <c r="C564" s="10" t="s">
        <v>24</v>
      </c>
      <c r="D564" s="11">
        <v>292570</v>
      </c>
      <c r="E564" s="64"/>
      <c r="F564" s="24"/>
      <c r="G564" s="17"/>
      <c r="H564" s="13" t="s">
        <v>70</v>
      </c>
      <c r="I564" s="10" t="s">
        <v>947</v>
      </c>
    </row>
    <row r="565" spans="1:9" ht="15.75" hidden="1" customHeight="1" x14ac:dyDescent="0.25">
      <c r="A565" s="4" t="s">
        <v>390</v>
      </c>
      <c r="B565" s="10" t="s">
        <v>943</v>
      </c>
      <c r="C565" s="10" t="s">
        <v>24</v>
      </c>
      <c r="D565" s="11">
        <v>385713.68</v>
      </c>
      <c r="E565" s="65"/>
      <c r="F565" s="25"/>
      <c r="G565" s="17"/>
      <c r="H565" s="13" t="s">
        <v>45</v>
      </c>
      <c r="I565" s="10" t="s">
        <v>77</v>
      </c>
    </row>
    <row r="566" spans="1:9" ht="15.75" customHeight="1" x14ac:dyDescent="0.25">
      <c r="A566" s="4" t="s">
        <v>390</v>
      </c>
      <c r="B566" s="10" t="s">
        <v>950</v>
      </c>
      <c r="C566" s="10" t="s">
        <v>24</v>
      </c>
      <c r="D566" s="11">
        <v>549682.32999999996</v>
      </c>
      <c r="E566" s="79">
        <f>+F566</f>
        <v>1717515</v>
      </c>
      <c r="F566" s="11">
        <v>1717515</v>
      </c>
      <c r="G566" s="62" t="s">
        <v>944</v>
      </c>
      <c r="H566" s="13" t="s">
        <v>29</v>
      </c>
      <c r="I566" s="13" t="s">
        <v>945</v>
      </c>
    </row>
    <row r="567" spans="1:9" ht="15.75" hidden="1" customHeight="1" x14ac:dyDescent="0.25">
      <c r="A567" s="4" t="s">
        <v>390</v>
      </c>
      <c r="B567" s="10" t="s">
        <v>950</v>
      </c>
      <c r="C567" s="10" t="s">
        <v>24</v>
      </c>
      <c r="D567" s="11">
        <v>585140</v>
      </c>
      <c r="E567" s="64"/>
      <c r="F567" s="24"/>
      <c r="G567" s="17"/>
      <c r="H567" s="13" t="s">
        <v>70</v>
      </c>
      <c r="I567" s="10" t="s">
        <v>951</v>
      </c>
    </row>
    <row r="568" spans="1:9" ht="15.75" hidden="1" customHeight="1" x14ac:dyDescent="0.25">
      <c r="A568" s="4" t="s">
        <v>390</v>
      </c>
      <c r="B568" s="10" t="s">
        <v>950</v>
      </c>
      <c r="C568" s="10" t="s">
        <v>24</v>
      </c>
      <c r="D568" s="11">
        <v>643750</v>
      </c>
      <c r="E568" s="63"/>
      <c r="F568" s="11"/>
      <c r="G568" s="17"/>
      <c r="H568" s="13" t="s">
        <v>45</v>
      </c>
      <c r="I568" s="10" t="s">
        <v>481</v>
      </c>
    </row>
    <row r="569" spans="1:9" ht="15.75" hidden="1" customHeight="1" x14ac:dyDescent="0.25">
      <c r="A569" s="4" t="s">
        <v>390</v>
      </c>
      <c r="B569" s="10" t="s">
        <v>950</v>
      </c>
      <c r="C569" s="10" t="s">
        <v>28</v>
      </c>
      <c r="D569" s="11">
        <v>643750</v>
      </c>
      <c r="E569" s="63"/>
      <c r="F569" s="11"/>
      <c r="G569" s="17"/>
      <c r="H569" s="13" t="s">
        <v>45</v>
      </c>
      <c r="I569" s="10" t="s">
        <v>797</v>
      </c>
    </row>
    <row r="570" spans="1:9" ht="15.75" hidden="1" customHeight="1" x14ac:dyDescent="0.25">
      <c r="A570" s="4" t="s">
        <v>390</v>
      </c>
      <c r="B570" s="10" t="s">
        <v>950</v>
      </c>
      <c r="C570" s="10" t="s">
        <v>24</v>
      </c>
      <c r="D570" s="11">
        <v>667954.63</v>
      </c>
      <c r="E570" s="63"/>
      <c r="F570" s="11"/>
      <c r="G570" s="17"/>
      <c r="H570" s="13" t="s">
        <v>40</v>
      </c>
      <c r="I570" s="10" t="s">
        <v>787</v>
      </c>
    </row>
    <row r="571" spans="1:9" ht="15.75" hidden="1" customHeight="1" x14ac:dyDescent="0.25">
      <c r="A571" s="4" t="s">
        <v>390</v>
      </c>
      <c r="B571" s="10" t="s">
        <v>950</v>
      </c>
      <c r="C571" s="10" t="s">
        <v>24</v>
      </c>
      <c r="D571" s="11">
        <v>674336.75</v>
      </c>
      <c r="E571" s="63"/>
      <c r="F571" s="11"/>
      <c r="G571" s="17"/>
      <c r="H571" s="13" t="s">
        <v>398</v>
      </c>
      <c r="I571" s="10" t="s">
        <v>956</v>
      </c>
    </row>
    <row r="572" spans="1:9" ht="15.75" hidden="1" customHeight="1" x14ac:dyDescent="0.25">
      <c r="A572" s="4" t="s">
        <v>390</v>
      </c>
      <c r="B572" s="10" t="s">
        <v>950</v>
      </c>
      <c r="C572" s="10" t="s">
        <v>24</v>
      </c>
      <c r="D572" s="11">
        <v>680997.65</v>
      </c>
      <c r="E572" s="63"/>
      <c r="F572" s="11"/>
      <c r="G572" s="17"/>
      <c r="H572" s="13" t="s">
        <v>67</v>
      </c>
      <c r="I572" s="10" t="s">
        <v>68</v>
      </c>
    </row>
    <row r="573" spans="1:9" ht="15.75" hidden="1" customHeight="1" x14ac:dyDescent="0.25">
      <c r="A573" s="4" t="s">
        <v>390</v>
      </c>
      <c r="B573" s="10" t="s">
        <v>950</v>
      </c>
      <c r="C573" s="10" t="s">
        <v>28</v>
      </c>
      <c r="D573" s="11">
        <v>717395</v>
      </c>
      <c r="E573" s="63"/>
      <c r="F573" s="11"/>
      <c r="G573" s="17"/>
      <c r="H573" s="13" t="s">
        <v>70</v>
      </c>
      <c r="I573" s="10" t="s">
        <v>959</v>
      </c>
    </row>
    <row r="574" spans="1:9" ht="15.75" hidden="1" customHeight="1" x14ac:dyDescent="0.25">
      <c r="A574" s="4" t="s">
        <v>390</v>
      </c>
      <c r="B574" s="10" t="s">
        <v>950</v>
      </c>
      <c r="C574" s="10" t="s">
        <v>24</v>
      </c>
      <c r="D574" s="11">
        <v>746175</v>
      </c>
      <c r="E574" s="63"/>
      <c r="F574" s="11"/>
      <c r="G574" s="17"/>
      <c r="H574" s="13" t="s">
        <v>443</v>
      </c>
      <c r="I574" s="10" t="s">
        <v>961</v>
      </c>
    </row>
    <row r="575" spans="1:9" ht="15.75" hidden="1" customHeight="1" x14ac:dyDescent="0.25">
      <c r="A575" s="4" t="s">
        <v>390</v>
      </c>
      <c r="B575" s="10" t="s">
        <v>950</v>
      </c>
      <c r="C575" s="10" t="s">
        <v>28</v>
      </c>
      <c r="D575" s="11">
        <v>766313.75</v>
      </c>
      <c r="E575" s="63"/>
      <c r="F575" s="11"/>
      <c r="G575" s="17"/>
      <c r="H575" s="13" t="s">
        <v>40</v>
      </c>
      <c r="I575" s="10" t="s">
        <v>740</v>
      </c>
    </row>
    <row r="576" spans="1:9" ht="15.75" hidden="1" customHeight="1" x14ac:dyDescent="0.25">
      <c r="A576" s="4" t="s">
        <v>390</v>
      </c>
      <c r="B576" s="10" t="s">
        <v>950</v>
      </c>
      <c r="C576" s="10" t="s">
        <v>24</v>
      </c>
      <c r="D576" s="11">
        <v>766351.35999999999</v>
      </c>
      <c r="E576" s="63"/>
      <c r="F576" s="11"/>
      <c r="G576" s="17"/>
      <c r="H576" s="13" t="s">
        <v>85</v>
      </c>
      <c r="I576" s="10" t="s">
        <v>964</v>
      </c>
    </row>
    <row r="577" spans="1:9" ht="15.75" hidden="1" customHeight="1" x14ac:dyDescent="0.25">
      <c r="A577" s="4" t="s">
        <v>390</v>
      </c>
      <c r="B577" s="10" t="s">
        <v>950</v>
      </c>
      <c r="C577" s="10" t="s">
        <v>24</v>
      </c>
      <c r="D577" s="11">
        <v>792600</v>
      </c>
      <c r="E577" s="63"/>
      <c r="F577" s="11"/>
      <c r="G577" s="17"/>
      <c r="H577" s="13" t="s">
        <v>48</v>
      </c>
      <c r="I577" s="10" t="s">
        <v>966</v>
      </c>
    </row>
    <row r="578" spans="1:9" ht="15.75" hidden="1" customHeight="1" x14ac:dyDescent="0.25">
      <c r="A578" s="4" t="s">
        <v>390</v>
      </c>
      <c r="B578" s="10" t="s">
        <v>950</v>
      </c>
      <c r="C578" s="10" t="s">
        <v>28</v>
      </c>
      <c r="D578" s="11">
        <v>799037</v>
      </c>
      <c r="E578" s="63"/>
      <c r="F578" s="11"/>
      <c r="G578" s="17"/>
      <c r="H578" s="13" t="s">
        <v>443</v>
      </c>
      <c r="I578" s="10" t="s">
        <v>968</v>
      </c>
    </row>
    <row r="579" spans="1:9" ht="15.75" hidden="1" customHeight="1" x14ac:dyDescent="0.25">
      <c r="A579" s="4" t="s">
        <v>390</v>
      </c>
      <c r="B579" s="10" t="s">
        <v>950</v>
      </c>
      <c r="C579" s="10" t="s">
        <v>24</v>
      </c>
      <c r="D579" s="11">
        <v>828126</v>
      </c>
      <c r="E579" s="68"/>
      <c r="F579" s="26"/>
      <c r="G579" s="17"/>
      <c r="H579" s="13" t="s">
        <v>32</v>
      </c>
      <c r="I579" s="10" t="s">
        <v>740</v>
      </c>
    </row>
    <row r="580" spans="1:9" ht="15.75" customHeight="1" x14ac:dyDescent="0.25">
      <c r="A580" s="4" t="s">
        <v>390</v>
      </c>
      <c r="B580" s="10" t="s">
        <v>971</v>
      </c>
      <c r="C580" s="10" t="s">
        <v>24</v>
      </c>
      <c r="D580" s="11">
        <v>1099364.6599999999</v>
      </c>
      <c r="E580" s="81">
        <f>+F580</f>
        <v>3435029</v>
      </c>
      <c r="F580" s="27">
        <v>3435029</v>
      </c>
      <c r="G580" s="62" t="s">
        <v>944</v>
      </c>
      <c r="H580" s="13" t="s">
        <v>29</v>
      </c>
      <c r="I580" s="13" t="s">
        <v>945</v>
      </c>
    </row>
    <row r="581" spans="1:9" ht="15.75" hidden="1" customHeight="1" x14ac:dyDescent="0.25">
      <c r="A581" s="4" t="s">
        <v>390</v>
      </c>
      <c r="B581" s="10" t="s">
        <v>971</v>
      </c>
      <c r="C581" s="10" t="s">
        <v>24</v>
      </c>
      <c r="D581" s="11">
        <v>1170280</v>
      </c>
      <c r="E581" s="63"/>
      <c r="F581" s="11"/>
      <c r="G581" s="17"/>
      <c r="H581" s="13" t="s">
        <v>70</v>
      </c>
      <c r="I581" s="10" t="s">
        <v>972</v>
      </c>
    </row>
    <row r="582" spans="1:9" ht="15.75" hidden="1" customHeight="1" x14ac:dyDescent="0.25">
      <c r="A582" s="4" t="s">
        <v>390</v>
      </c>
      <c r="B582" s="10" t="s">
        <v>971</v>
      </c>
      <c r="C582" s="10" t="s">
        <v>24</v>
      </c>
      <c r="D582" s="11">
        <v>1287500</v>
      </c>
      <c r="E582" s="63"/>
      <c r="F582" s="11"/>
      <c r="G582" s="17"/>
      <c r="H582" s="13" t="s">
        <v>45</v>
      </c>
      <c r="I582" s="10" t="s">
        <v>481</v>
      </c>
    </row>
    <row r="583" spans="1:9" ht="15.75" hidden="1" customHeight="1" x14ac:dyDescent="0.25">
      <c r="A583" s="4" t="s">
        <v>390</v>
      </c>
      <c r="B583" s="10" t="s">
        <v>971</v>
      </c>
      <c r="C583" s="10" t="s">
        <v>28</v>
      </c>
      <c r="D583" s="11">
        <v>1287500</v>
      </c>
      <c r="E583" s="63"/>
      <c r="F583" s="11"/>
      <c r="G583" s="17"/>
      <c r="H583" s="13" t="s">
        <v>45</v>
      </c>
      <c r="I583" s="10" t="s">
        <v>797</v>
      </c>
    </row>
    <row r="584" spans="1:9" ht="15.75" hidden="1" customHeight="1" x14ac:dyDescent="0.25">
      <c r="A584" s="4" t="s">
        <v>390</v>
      </c>
      <c r="B584" s="10" t="s">
        <v>971</v>
      </c>
      <c r="C584" s="10" t="s">
        <v>24</v>
      </c>
      <c r="D584" s="11">
        <v>1328860.68</v>
      </c>
      <c r="E584" s="63"/>
      <c r="F584" s="11"/>
      <c r="G584" s="17"/>
      <c r="H584" s="13" t="s">
        <v>40</v>
      </c>
      <c r="I584" s="10" t="s">
        <v>787</v>
      </c>
    </row>
    <row r="585" spans="1:9" ht="15.75" hidden="1" customHeight="1" x14ac:dyDescent="0.25">
      <c r="A585" s="4" t="s">
        <v>390</v>
      </c>
      <c r="B585" s="10" t="s">
        <v>971</v>
      </c>
      <c r="C585" s="10" t="s">
        <v>24</v>
      </c>
      <c r="D585" s="11">
        <v>1348730.36</v>
      </c>
      <c r="E585" s="63"/>
      <c r="F585" s="11"/>
      <c r="G585" s="17"/>
      <c r="H585" s="13" t="s">
        <v>398</v>
      </c>
      <c r="I585" s="10" t="s">
        <v>977</v>
      </c>
    </row>
    <row r="586" spans="1:9" ht="15.75" hidden="1" customHeight="1" x14ac:dyDescent="0.25">
      <c r="A586" s="4" t="s">
        <v>390</v>
      </c>
      <c r="B586" s="10" t="s">
        <v>971</v>
      </c>
      <c r="C586" s="10" t="s">
        <v>24</v>
      </c>
      <c r="D586" s="11">
        <v>1361993.05</v>
      </c>
      <c r="E586" s="63"/>
      <c r="F586" s="11"/>
      <c r="G586" s="17"/>
      <c r="H586" s="13" t="s">
        <v>67</v>
      </c>
      <c r="I586" s="10" t="s">
        <v>68</v>
      </c>
    </row>
    <row r="587" spans="1:9" ht="15.75" hidden="1" customHeight="1" x14ac:dyDescent="0.25">
      <c r="A587" s="4" t="s">
        <v>390</v>
      </c>
      <c r="B587" s="10" t="s">
        <v>971</v>
      </c>
      <c r="C587" s="10" t="s">
        <v>28</v>
      </c>
      <c r="D587" s="11">
        <v>1434790</v>
      </c>
      <c r="E587" s="63"/>
      <c r="F587" s="11"/>
      <c r="G587" s="17"/>
      <c r="H587" s="13" t="s">
        <v>70</v>
      </c>
      <c r="I587" s="10" t="s">
        <v>959</v>
      </c>
    </row>
    <row r="588" spans="1:9" ht="15.75" hidden="1" customHeight="1" x14ac:dyDescent="0.25">
      <c r="A588" s="4" t="s">
        <v>390</v>
      </c>
      <c r="B588" s="10" t="s">
        <v>971</v>
      </c>
      <c r="C588" s="10" t="s">
        <v>24</v>
      </c>
      <c r="D588" s="11">
        <v>1492012</v>
      </c>
      <c r="E588" s="63"/>
      <c r="F588" s="11"/>
      <c r="G588" s="17"/>
      <c r="H588" s="13" t="s">
        <v>443</v>
      </c>
      <c r="I588" s="10" t="s">
        <v>961</v>
      </c>
    </row>
    <row r="589" spans="1:9" ht="15.75" hidden="1" customHeight="1" x14ac:dyDescent="0.25">
      <c r="A589" s="4" t="s">
        <v>390</v>
      </c>
      <c r="B589" s="10" t="s">
        <v>971</v>
      </c>
      <c r="C589" s="10" t="s">
        <v>28</v>
      </c>
      <c r="D589" s="11">
        <v>1532627.5</v>
      </c>
      <c r="E589" s="63"/>
      <c r="F589" s="11"/>
      <c r="G589" s="17"/>
      <c r="H589" s="13" t="s">
        <v>40</v>
      </c>
      <c r="I589" s="10" t="s">
        <v>746</v>
      </c>
    </row>
    <row r="590" spans="1:9" ht="15.75" hidden="1" customHeight="1" x14ac:dyDescent="0.25">
      <c r="A590" s="4" t="s">
        <v>390</v>
      </c>
      <c r="B590" s="10" t="s">
        <v>971</v>
      </c>
      <c r="C590" s="10" t="s">
        <v>24</v>
      </c>
      <c r="D590" s="11">
        <v>1532700.21</v>
      </c>
      <c r="E590" s="63"/>
      <c r="F590" s="11"/>
      <c r="G590" s="17"/>
      <c r="H590" s="13" t="s">
        <v>85</v>
      </c>
      <c r="I590" s="10" t="s">
        <v>769</v>
      </c>
    </row>
    <row r="591" spans="1:9" ht="15.75" hidden="1" customHeight="1" x14ac:dyDescent="0.25">
      <c r="A591" s="4" t="s">
        <v>390</v>
      </c>
      <c r="B591" s="10" t="s">
        <v>971</v>
      </c>
      <c r="C591" s="10" t="s">
        <v>24</v>
      </c>
      <c r="D591" s="11">
        <v>1585320</v>
      </c>
      <c r="E591" s="63"/>
      <c r="F591" s="11"/>
      <c r="G591" s="17"/>
      <c r="H591" s="13" t="s">
        <v>48</v>
      </c>
      <c r="I591" s="10" t="s">
        <v>966</v>
      </c>
    </row>
    <row r="592" spans="1:9" ht="15.75" hidden="1" customHeight="1" x14ac:dyDescent="0.25">
      <c r="A592" s="4" t="s">
        <v>390</v>
      </c>
      <c r="B592" s="10" t="s">
        <v>971</v>
      </c>
      <c r="C592" s="10" t="s">
        <v>24</v>
      </c>
      <c r="D592" s="11">
        <v>1656251</v>
      </c>
      <c r="E592" s="63"/>
      <c r="F592" s="11"/>
      <c r="G592" s="17"/>
      <c r="H592" s="13" t="s">
        <v>32</v>
      </c>
      <c r="I592" s="10" t="s">
        <v>746</v>
      </c>
    </row>
    <row r="593" spans="1:15" ht="15.75" hidden="1" customHeight="1" x14ac:dyDescent="0.25">
      <c r="A593" s="4" t="s">
        <v>390</v>
      </c>
      <c r="B593" s="10" t="s">
        <v>971</v>
      </c>
      <c r="C593" s="10" t="s">
        <v>28</v>
      </c>
      <c r="D593" s="11">
        <v>2198072</v>
      </c>
      <c r="E593" s="68"/>
      <c r="F593" s="26"/>
      <c r="G593" s="17"/>
      <c r="H593" s="13" t="s">
        <v>443</v>
      </c>
      <c r="I593" s="10" t="s">
        <v>968</v>
      </c>
    </row>
    <row r="594" spans="1:15" ht="15.75" customHeight="1" x14ac:dyDescent="0.25">
      <c r="A594" s="4" t="s">
        <v>390</v>
      </c>
      <c r="B594" s="10" t="s">
        <v>984</v>
      </c>
      <c r="C594" s="10" t="s">
        <v>24</v>
      </c>
      <c r="D594" s="11">
        <v>29000</v>
      </c>
      <c r="E594" s="82">
        <f>F594/12</f>
        <v>873394.9425</v>
      </c>
      <c r="F594" s="28">
        <v>10480739.310000001</v>
      </c>
      <c r="G594" s="62" t="s">
        <v>985</v>
      </c>
      <c r="H594" s="13" t="s">
        <v>54</v>
      </c>
      <c r="I594" s="13" t="s">
        <v>986</v>
      </c>
    </row>
    <row r="595" spans="1:15" ht="15.75" hidden="1" customHeight="1" x14ac:dyDescent="0.25">
      <c r="A595" s="4" t="s">
        <v>390</v>
      </c>
      <c r="B595" s="10" t="s">
        <v>984</v>
      </c>
      <c r="C595" s="10" t="s">
        <v>28</v>
      </c>
      <c r="D595" s="11">
        <v>29659.98</v>
      </c>
      <c r="E595" s="63"/>
      <c r="F595" s="11"/>
      <c r="G595" s="17"/>
      <c r="H595" s="13" t="s">
        <v>29</v>
      </c>
      <c r="I595" s="10" t="s">
        <v>988</v>
      </c>
    </row>
    <row r="596" spans="1:15" ht="15.75" hidden="1" customHeight="1" x14ac:dyDescent="0.25">
      <c r="A596" s="4" t="s">
        <v>390</v>
      </c>
      <c r="B596" s="10" t="s">
        <v>984</v>
      </c>
      <c r="C596" s="10" t="s">
        <v>24</v>
      </c>
      <c r="D596" s="11">
        <v>30208.33</v>
      </c>
      <c r="E596" s="63"/>
      <c r="F596" s="11"/>
      <c r="G596" s="17"/>
      <c r="H596" s="13" t="s">
        <v>67</v>
      </c>
      <c r="I596" s="10" t="s">
        <v>682</v>
      </c>
    </row>
    <row r="597" spans="1:15" ht="15.75" hidden="1" customHeight="1" x14ac:dyDescent="0.25">
      <c r="A597" s="4" t="s">
        <v>390</v>
      </c>
      <c r="B597" s="10" t="s">
        <v>984</v>
      </c>
      <c r="C597" s="10" t="s">
        <v>24</v>
      </c>
      <c r="D597" s="11">
        <v>36649.360000000001</v>
      </c>
      <c r="E597" s="63"/>
      <c r="F597" s="11"/>
      <c r="G597" s="17"/>
      <c r="H597" s="13" t="s">
        <v>398</v>
      </c>
      <c r="I597" s="10" t="s">
        <v>991</v>
      </c>
    </row>
    <row r="598" spans="1:15" ht="15.75" hidden="1" customHeight="1" x14ac:dyDescent="0.25">
      <c r="A598" s="4" t="s">
        <v>390</v>
      </c>
      <c r="B598" s="10" t="s">
        <v>984</v>
      </c>
      <c r="C598" s="10" t="s">
        <v>24</v>
      </c>
      <c r="D598" s="11">
        <v>68344.259999999995</v>
      </c>
      <c r="E598" s="63"/>
      <c r="F598" s="11"/>
      <c r="G598" s="17"/>
      <c r="H598" s="13" t="s">
        <v>70</v>
      </c>
      <c r="I598" s="10" t="s">
        <v>993</v>
      </c>
    </row>
    <row r="599" spans="1:15" ht="15.75" hidden="1" customHeight="1" x14ac:dyDescent="0.25">
      <c r="A599" s="18" t="s">
        <v>390</v>
      </c>
      <c r="B599" s="16" t="s">
        <v>984</v>
      </c>
      <c r="C599" s="16" t="s">
        <v>24</v>
      </c>
      <c r="D599" s="19">
        <v>427136.67</v>
      </c>
      <c r="E599" s="63"/>
      <c r="F599" s="11"/>
      <c r="G599" s="17"/>
      <c r="H599" s="21" t="s">
        <v>45</v>
      </c>
      <c r="I599" s="16" t="s">
        <v>853</v>
      </c>
      <c r="J599" s="22"/>
      <c r="K599" s="22"/>
      <c r="L599" s="22"/>
      <c r="M599" s="22"/>
      <c r="N599" s="22"/>
      <c r="O599" s="22"/>
    </row>
    <row r="600" spans="1:15" ht="15.75" hidden="1" customHeight="1" x14ac:dyDescent="0.25">
      <c r="A600" s="18" t="s">
        <v>390</v>
      </c>
      <c r="B600" s="16" t="s">
        <v>984</v>
      </c>
      <c r="C600" s="16" t="s">
        <v>24</v>
      </c>
      <c r="D600" s="19">
        <v>476645.54</v>
      </c>
      <c r="E600" s="63"/>
      <c r="F600" s="11"/>
      <c r="G600" s="17"/>
      <c r="H600" s="21" t="s">
        <v>40</v>
      </c>
      <c r="I600" s="16" t="s">
        <v>996</v>
      </c>
      <c r="J600" s="22"/>
      <c r="K600" s="22"/>
      <c r="L600" s="22"/>
      <c r="M600" s="22"/>
      <c r="N600" s="22"/>
      <c r="O600" s="22"/>
    </row>
    <row r="601" spans="1:15" ht="15.75" hidden="1" customHeight="1" x14ac:dyDescent="0.25">
      <c r="A601" s="18" t="s">
        <v>390</v>
      </c>
      <c r="B601" s="16" t="s">
        <v>984</v>
      </c>
      <c r="C601" s="16" t="s">
        <v>24</v>
      </c>
      <c r="D601" s="19">
        <v>516321.27</v>
      </c>
      <c r="E601" s="63"/>
      <c r="F601" s="11"/>
      <c r="G601" s="17"/>
      <c r="H601" s="21" t="s">
        <v>29</v>
      </c>
      <c r="I601" s="16" t="s">
        <v>998</v>
      </c>
      <c r="J601" s="22"/>
      <c r="K601" s="22"/>
      <c r="L601" s="22"/>
      <c r="M601" s="22"/>
      <c r="N601" s="22"/>
      <c r="O601" s="22"/>
    </row>
    <row r="602" spans="1:15" ht="15.75" hidden="1" customHeight="1" x14ac:dyDescent="0.25">
      <c r="A602" s="18" t="s">
        <v>390</v>
      </c>
      <c r="B602" s="16" t="s">
        <v>984</v>
      </c>
      <c r="C602" s="16" t="s">
        <v>24</v>
      </c>
      <c r="D602" s="19">
        <v>583718</v>
      </c>
      <c r="E602" s="63"/>
      <c r="F602" s="11"/>
      <c r="G602" s="17"/>
      <c r="H602" s="21" t="s">
        <v>85</v>
      </c>
      <c r="I602" s="16" t="s">
        <v>853</v>
      </c>
      <c r="J602" s="22"/>
      <c r="K602" s="22"/>
      <c r="L602" s="22"/>
      <c r="M602" s="22"/>
      <c r="N602" s="22"/>
      <c r="O602" s="22"/>
    </row>
    <row r="603" spans="1:15" ht="15.75" hidden="1" customHeight="1" x14ac:dyDescent="0.25">
      <c r="A603" s="18" t="s">
        <v>390</v>
      </c>
      <c r="B603" s="16" t="s">
        <v>984</v>
      </c>
      <c r="C603" s="16" t="s">
        <v>28</v>
      </c>
      <c r="D603" s="19">
        <v>1370511.06</v>
      </c>
      <c r="E603" s="63"/>
      <c r="F603" s="11"/>
      <c r="G603" s="17"/>
      <c r="H603" s="21" t="s">
        <v>40</v>
      </c>
      <c r="I603" s="16" t="s">
        <v>1001</v>
      </c>
      <c r="J603" s="22"/>
      <c r="K603" s="22"/>
      <c r="L603" s="22"/>
      <c r="M603" s="22"/>
      <c r="N603" s="22"/>
      <c r="O603" s="22"/>
    </row>
    <row r="604" spans="1:15" ht="15.75" customHeight="1" x14ac:dyDescent="0.25">
      <c r="A604" s="4" t="s">
        <v>390</v>
      </c>
      <c r="B604" s="10" t="s">
        <v>1003</v>
      </c>
      <c r="C604" s="10" t="s">
        <v>24</v>
      </c>
      <c r="D604" s="11">
        <v>570173.51</v>
      </c>
      <c r="E604" s="83">
        <f>+F604</f>
        <v>942635.6</v>
      </c>
      <c r="F604" s="29">
        <v>942635.6</v>
      </c>
      <c r="G604" s="62" t="s">
        <v>1004</v>
      </c>
      <c r="H604" s="13" t="s">
        <v>70</v>
      </c>
      <c r="I604" s="13" t="s">
        <v>1005</v>
      </c>
    </row>
    <row r="605" spans="1:15" ht="15.75" hidden="1" customHeight="1" x14ac:dyDescent="0.25">
      <c r="A605" s="4" t="s">
        <v>390</v>
      </c>
      <c r="B605" s="10" t="s">
        <v>1003</v>
      </c>
      <c r="C605" s="10" t="s">
        <v>24</v>
      </c>
      <c r="D605" s="11">
        <v>576297.21</v>
      </c>
      <c r="E605" s="63"/>
      <c r="F605" s="11"/>
      <c r="G605" s="17"/>
      <c r="H605" s="13" t="s">
        <v>163</v>
      </c>
      <c r="I605" s="10" t="s">
        <v>1007</v>
      </c>
    </row>
    <row r="606" spans="1:15" ht="15.75" hidden="1" customHeight="1" x14ac:dyDescent="0.25">
      <c r="A606" s="4" t="s">
        <v>390</v>
      </c>
      <c r="B606" s="10" t="s">
        <v>1003</v>
      </c>
      <c r="C606" s="10" t="s">
        <v>24</v>
      </c>
      <c r="D606" s="11">
        <v>576344.35</v>
      </c>
      <c r="E606" s="63"/>
      <c r="F606" s="11"/>
      <c r="G606" s="17"/>
      <c r="H606" s="13" t="s">
        <v>398</v>
      </c>
      <c r="I606" s="10" t="s">
        <v>1009</v>
      </c>
    </row>
    <row r="607" spans="1:15" ht="15.75" hidden="1" customHeight="1" x14ac:dyDescent="0.25">
      <c r="A607" s="4" t="s">
        <v>390</v>
      </c>
      <c r="B607" s="10" t="s">
        <v>1003</v>
      </c>
      <c r="C607" s="10" t="s">
        <v>24</v>
      </c>
      <c r="D607" s="11">
        <v>581236.31999999995</v>
      </c>
      <c r="E607" s="63"/>
      <c r="F607" s="11"/>
      <c r="G607" s="17"/>
      <c r="H607" s="13" t="s">
        <v>29</v>
      </c>
      <c r="I607" s="10" t="s">
        <v>1011</v>
      </c>
    </row>
    <row r="608" spans="1:15" ht="15.75" hidden="1" customHeight="1" x14ac:dyDescent="0.25">
      <c r="A608" s="4" t="s">
        <v>390</v>
      </c>
      <c r="B608" s="10" t="s">
        <v>1003</v>
      </c>
      <c r="C608" s="10" t="s">
        <v>24</v>
      </c>
      <c r="D608" s="11">
        <v>583011.52</v>
      </c>
      <c r="E608" s="63"/>
      <c r="F608" s="11"/>
      <c r="G608" s="17"/>
      <c r="H608" s="13" t="s">
        <v>40</v>
      </c>
      <c r="I608" s="10" t="s">
        <v>1013</v>
      </c>
    </row>
    <row r="609" spans="1:9" ht="15.75" hidden="1" customHeight="1" x14ac:dyDescent="0.25">
      <c r="A609" s="4" t="s">
        <v>390</v>
      </c>
      <c r="B609" s="10" t="s">
        <v>1003</v>
      </c>
      <c r="C609" s="10" t="s">
        <v>24</v>
      </c>
      <c r="D609" s="11">
        <v>586640.61</v>
      </c>
      <c r="E609" s="63"/>
      <c r="F609" s="11"/>
      <c r="G609" s="17"/>
      <c r="H609" s="13" t="s">
        <v>48</v>
      </c>
      <c r="I609" s="10" t="s">
        <v>1015</v>
      </c>
    </row>
    <row r="610" spans="1:9" ht="15.75" hidden="1" customHeight="1" x14ac:dyDescent="0.25">
      <c r="A610" s="4" t="s">
        <v>390</v>
      </c>
      <c r="B610" s="10" t="s">
        <v>1003</v>
      </c>
      <c r="C610" s="10" t="s">
        <v>24</v>
      </c>
      <c r="D610" s="11">
        <v>620166.99</v>
      </c>
      <c r="E610" s="63"/>
      <c r="F610" s="11"/>
      <c r="G610" s="17"/>
      <c r="H610" s="13" t="s">
        <v>189</v>
      </c>
      <c r="I610" s="10" t="s">
        <v>1017</v>
      </c>
    </row>
    <row r="611" spans="1:9" ht="15.75" hidden="1" customHeight="1" x14ac:dyDescent="0.25">
      <c r="A611" s="4" t="s">
        <v>390</v>
      </c>
      <c r="B611" s="10" t="s">
        <v>1003</v>
      </c>
      <c r="C611" s="10" t="s">
        <v>24</v>
      </c>
      <c r="D611" s="11">
        <v>654719</v>
      </c>
      <c r="E611" s="63"/>
      <c r="F611" s="11"/>
      <c r="G611" s="17"/>
      <c r="H611" s="13" t="s">
        <v>54</v>
      </c>
      <c r="I611" s="10" t="s">
        <v>1019</v>
      </c>
    </row>
    <row r="612" spans="1:9" ht="15.75" hidden="1" customHeight="1" x14ac:dyDescent="0.25">
      <c r="A612" s="4" t="s">
        <v>390</v>
      </c>
      <c r="B612" s="10" t="s">
        <v>1003</v>
      </c>
      <c r="C612" s="10" t="s">
        <v>24</v>
      </c>
      <c r="D612" s="11">
        <v>659739.79</v>
      </c>
      <c r="E612" s="63"/>
      <c r="F612" s="11"/>
      <c r="G612" s="17"/>
      <c r="H612" s="13" t="s">
        <v>45</v>
      </c>
      <c r="I612" s="10" t="s">
        <v>477</v>
      </c>
    </row>
    <row r="613" spans="1:9" ht="15.75" hidden="1" customHeight="1" x14ac:dyDescent="0.25">
      <c r="A613" s="4" t="s">
        <v>390</v>
      </c>
      <c r="B613" s="10" t="s">
        <v>1003</v>
      </c>
      <c r="C613" s="10" t="s">
        <v>24</v>
      </c>
      <c r="D613" s="11">
        <v>778000</v>
      </c>
      <c r="E613" s="68"/>
      <c r="F613" s="26"/>
      <c r="G613" s="17"/>
      <c r="H613" s="13" t="s">
        <v>25</v>
      </c>
      <c r="I613" s="10" t="s">
        <v>1022</v>
      </c>
    </row>
    <row r="614" spans="1:9" ht="15.75" customHeight="1" x14ac:dyDescent="0.25">
      <c r="A614" s="4" t="s">
        <v>390</v>
      </c>
      <c r="B614" s="10" t="s">
        <v>1023</v>
      </c>
      <c r="C614" s="10" t="s">
        <v>24</v>
      </c>
      <c r="D614" s="11">
        <v>94557.27</v>
      </c>
      <c r="E614" s="83">
        <f>F614/14</f>
        <v>156326.17857142858</v>
      </c>
      <c r="F614" s="29">
        <v>2188566.5</v>
      </c>
      <c r="G614" s="62" t="s">
        <v>1024</v>
      </c>
      <c r="H614" s="13" t="s">
        <v>70</v>
      </c>
      <c r="I614" s="13" t="s">
        <v>1025</v>
      </c>
    </row>
    <row r="615" spans="1:9" ht="15.75" hidden="1" customHeight="1" x14ac:dyDescent="0.25">
      <c r="A615" s="4" t="s">
        <v>390</v>
      </c>
      <c r="B615" s="10" t="s">
        <v>1023</v>
      </c>
      <c r="C615" s="10" t="s">
        <v>24</v>
      </c>
      <c r="D615" s="11">
        <v>95580.64</v>
      </c>
      <c r="E615" s="63"/>
      <c r="F615" s="11"/>
      <c r="G615" s="17"/>
      <c r="H615" s="13" t="s">
        <v>398</v>
      </c>
      <c r="I615" s="10" t="s">
        <v>1027</v>
      </c>
    </row>
    <row r="616" spans="1:9" ht="15.75" hidden="1" customHeight="1" x14ac:dyDescent="0.25">
      <c r="A616" s="4" t="s">
        <v>390</v>
      </c>
      <c r="B616" s="10" t="s">
        <v>1023</v>
      </c>
      <c r="C616" s="10" t="s">
        <v>24</v>
      </c>
      <c r="D616" s="11">
        <v>95683.76</v>
      </c>
      <c r="E616" s="63"/>
      <c r="F616" s="11"/>
      <c r="G616" s="17"/>
      <c r="H616" s="13" t="s">
        <v>163</v>
      </c>
      <c r="I616" s="10" t="s">
        <v>1029</v>
      </c>
    </row>
    <row r="617" spans="1:9" ht="15.75" hidden="1" customHeight="1" x14ac:dyDescent="0.25">
      <c r="A617" s="4" t="s">
        <v>390</v>
      </c>
      <c r="B617" s="10" t="s">
        <v>1023</v>
      </c>
      <c r="C617" s="10" t="s">
        <v>24</v>
      </c>
      <c r="D617" s="11">
        <v>96686.31</v>
      </c>
      <c r="E617" s="63"/>
      <c r="F617" s="11"/>
      <c r="G617" s="17"/>
      <c r="H617" s="13" t="s">
        <v>40</v>
      </c>
      <c r="I617" s="10" t="s">
        <v>1022</v>
      </c>
    </row>
    <row r="618" spans="1:9" ht="15.75" hidden="1" customHeight="1" x14ac:dyDescent="0.25">
      <c r="A618" s="4" t="s">
        <v>390</v>
      </c>
      <c r="B618" s="10" t="s">
        <v>1023</v>
      </c>
      <c r="C618" s="10" t="s">
        <v>24</v>
      </c>
      <c r="D618" s="11">
        <v>96974.11</v>
      </c>
      <c r="E618" s="63"/>
      <c r="F618" s="11"/>
      <c r="G618" s="17"/>
      <c r="H618" s="13" t="s">
        <v>29</v>
      </c>
      <c r="I618" s="10" t="s">
        <v>1011</v>
      </c>
    </row>
    <row r="619" spans="1:9" ht="15.75" hidden="1" customHeight="1" x14ac:dyDescent="0.25">
      <c r="A619" s="4" t="s">
        <v>390</v>
      </c>
      <c r="B619" s="10" t="s">
        <v>1023</v>
      </c>
      <c r="C619" s="10" t="s">
        <v>24</v>
      </c>
      <c r="D619" s="11">
        <v>97288.16</v>
      </c>
      <c r="E619" s="63"/>
      <c r="F619" s="11"/>
      <c r="G619" s="17"/>
      <c r="H619" s="13" t="s">
        <v>48</v>
      </c>
      <c r="I619" s="10" t="s">
        <v>1015</v>
      </c>
    </row>
    <row r="620" spans="1:9" ht="15.75" hidden="1" customHeight="1" x14ac:dyDescent="0.25">
      <c r="A620" s="4" t="s">
        <v>390</v>
      </c>
      <c r="B620" s="10" t="s">
        <v>1023</v>
      </c>
      <c r="C620" s="10" t="s">
        <v>24</v>
      </c>
      <c r="D620" s="11">
        <v>108578</v>
      </c>
      <c r="E620" s="63"/>
      <c r="F620" s="11"/>
      <c r="G620" s="17"/>
      <c r="H620" s="13" t="s">
        <v>54</v>
      </c>
      <c r="I620" s="10" t="s">
        <v>1019</v>
      </c>
    </row>
    <row r="621" spans="1:9" ht="15.75" hidden="1" customHeight="1" x14ac:dyDescent="0.25">
      <c r="A621" s="4" t="s">
        <v>390</v>
      </c>
      <c r="B621" s="10" t="s">
        <v>1023</v>
      </c>
      <c r="C621" s="10" t="s">
        <v>24</v>
      </c>
      <c r="D621" s="11">
        <v>113787.34</v>
      </c>
      <c r="E621" s="63"/>
      <c r="F621" s="11"/>
      <c r="G621" s="17"/>
      <c r="H621" s="13" t="s">
        <v>45</v>
      </c>
      <c r="I621" s="10" t="s">
        <v>477</v>
      </c>
    </row>
    <row r="622" spans="1:9" ht="15.75" hidden="1" customHeight="1" x14ac:dyDescent="0.25">
      <c r="A622" s="4" t="s">
        <v>390</v>
      </c>
      <c r="B622" s="10" t="s">
        <v>1023</v>
      </c>
      <c r="C622" s="10" t="s">
        <v>24</v>
      </c>
      <c r="D622" s="11">
        <v>134124</v>
      </c>
      <c r="E622" s="68"/>
      <c r="F622" s="26"/>
      <c r="G622" s="17"/>
      <c r="H622" s="13" t="s">
        <v>25</v>
      </c>
      <c r="I622" s="10" t="s">
        <v>477</v>
      </c>
    </row>
    <row r="623" spans="1:9" ht="15.75" customHeight="1" x14ac:dyDescent="0.25">
      <c r="A623" s="4" t="s">
        <v>390</v>
      </c>
      <c r="B623" s="10" t="s">
        <v>1036</v>
      </c>
      <c r="C623" s="10" t="s">
        <v>24</v>
      </c>
      <c r="D623" s="11">
        <v>215622</v>
      </c>
      <c r="E623" s="81">
        <f>+F623</f>
        <v>1733393.38</v>
      </c>
      <c r="F623" s="27">
        <v>1733393.38</v>
      </c>
      <c r="G623" s="62" t="s">
        <v>1037</v>
      </c>
      <c r="H623" s="13" t="s">
        <v>32</v>
      </c>
      <c r="I623" s="13" t="s">
        <v>886</v>
      </c>
    </row>
    <row r="624" spans="1:9" ht="15.75" hidden="1" customHeight="1" x14ac:dyDescent="0.25">
      <c r="A624" s="4" t="s">
        <v>390</v>
      </c>
      <c r="B624" s="10" t="s">
        <v>1036</v>
      </c>
      <c r="C624" s="10" t="s">
        <v>24</v>
      </c>
      <c r="D624" s="11">
        <v>217465.32</v>
      </c>
      <c r="E624" s="63"/>
      <c r="F624" s="11"/>
      <c r="G624" s="17"/>
      <c r="H624" s="13" t="s">
        <v>29</v>
      </c>
      <c r="I624" s="10" t="s">
        <v>1039</v>
      </c>
    </row>
    <row r="625" spans="1:9" ht="15.75" hidden="1" customHeight="1" x14ac:dyDescent="0.25">
      <c r="A625" s="4" t="s">
        <v>390</v>
      </c>
      <c r="B625" s="10" t="s">
        <v>1036</v>
      </c>
      <c r="C625" s="10" t="s">
        <v>24</v>
      </c>
      <c r="D625" s="11">
        <v>222729.54</v>
      </c>
      <c r="E625" s="63"/>
      <c r="F625" s="11"/>
      <c r="G625" s="17"/>
      <c r="H625" s="13" t="s">
        <v>40</v>
      </c>
      <c r="I625" s="10" t="s">
        <v>886</v>
      </c>
    </row>
    <row r="626" spans="1:9" ht="15.75" hidden="1" customHeight="1" x14ac:dyDescent="0.25">
      <c r="A626" s="4" t="s">
        <v>390</v>
      </c>
      <c r="B626" s="10" t="s">
        <v>1036</v>
      </c>
      <c r="C626" s="10" t="s">
        <v>24</v>
      </c>
      <c r="D626" s="11">
        <v>229298.02</v>
      </c>
      <c r="E626" s="63"/>
      <c r="F626" s="11"/>
      <c r="G626" s="17"/>
      <c r="H626" s="13" t="s">
        <v>156</v>
      </c>
      <c r="I626" s="10" t="s">
        <v>635</v>
      </c>
    </row>
    <row r="627" spans="1:9" ht="15.75" hidden="1" customHeight="1" x14ac:dyDescent="0.25">
      <c r="A627" s="4" t="s">
        <v>390</v>
      </c>
      <c r="B627" s="10" t="s">
        <v>1036</v>
      </c>
      <c r="C627" s="10" t="s">
        <v>24</v>
      </c>
      <c r="D627" s="11">
        <v>233590.5</v>
      </c>
      <c r="E627" s="63"/>
      <c r="F627" s="11"/>
      <c r="G627" s="17"/>
      <c r="H627" s="13" t="s">
        <v>48</v>
      </c>
      <c r="I627" s="10" t="s">
        <v>635</v>
      </c>
    </row>
    <row r="628" spans="1:9" ht="15.75" hidden="1" customHeight="1" x14ac:dyDescent="0.25">
      <c r="A628" s="4" t="s">
        <v>390</v>
      </c>
      <c r="B628" s="10" t="s">
        <v>1036</v>
      </c>
      <c r="C628" s="10" t="s">
        <v>24</v>
      </c>
      <c r="D628" s="11">
        <v>249562.5</v>
      </c>
      <c r="E628" s="63"/>
      <c r="F628" s="11"/>
      <c r="G628" s="17"/>
      <c r="H628" s="13" t="s">
        <v>67</v>
      </c>
      <c r="I628" s="10" t="s">
        <v>1044</v>
      </c>
    </row>
    <row r="629" spans="1:9" ht="15.75" hidden="1" customHeight="1" x14ac:dyDescent="0.25">
      <c r="A629" s="4" t="s">
        <v>390</v>
      </c>
      <c r="B629" s="10" t="s">
        <v>1036</v>
      </c>
      <c r="C629" s="10" t="s">
        <v>24</v>
      </c>
      <c r="D629" s="11">
        <v>256789</v>
      </c>
      <c r="E629" s="63"/>
      <c r="F629" s="11"/>
      <c r="G629" s="17"/>
      <c r="H629" s="13" t="s">
        <v>25</v>
      </c>
      <c r="I629" s="10" t="s">
        <v>635</v>
      </c>
    </row>
    <row r="630" spans="1:9" ht="15.75" hidden="1" customHeight="1" x14ac:dyDescent="0.25">
      <c r="A630" s="4" t="s">
        <v>390</v>
      </c>
      <c r="B630" s="10" t="s">
        <v>1036</v>
      </c>
      <c r="C630" s="10" t="s">
        <v>24</v>
      </c>
      <c r="D630" s="11">
        <v>257921.06</v>
      </c>
      <c r="E630" s="63"/>
      <c r="F630" s="11"/>
      <c r="G630" s="17"/>
      <c r="H630" s="13" t="s">
        <v>45</v>
      </c>
      <c r="I630" s="10" t="s">
        <v>635</v>
      </c>
    </row>
    <row r="631" spans="1:9" ht="15.75" hidden="1" customHeight="1" x14ac:dyDescent="0.25">
      <c r="A631" s="4" t="s">
        <v>390</v>
      </c>
      <c r="B631" s="10" t="s">
        <v>1036</v>
      </c>
      <c r="C631" s="10" t="s">
        <v>24</v>
      </c>
      <c r="D631" s="11">
        <v>274100</v>
      </c>
      <c r="E631" s="63"/>
      <c r="F631" s="11"/>
      <c r="G631" s="17"/>
      <c r="H631" s="13" t="s">
        <v>54</v>
      </c>
      <c r="I631" s="10" t="s">
        <v>1047</v>
      </c>
    </row>
    <row r="632" spans="1:9" ht="15.75" hidden="1" customHeight="1" x14ac:dyDescent="0.25">
      <c r="A632" s="4" t="s">
        <v>390</v>
      </c>
      <c r="B632" s="10" t="s">
        <v>1036</v>
      </c>
      <c r="C632" s="10" t="s">
        <v>24</v>
      </c>
      <c r="D632" s="11">
        <v>311219.65999999997</v>
      </c>
      <c r="E632" s="63"/>
      <c r="F632" s="11"/>
      <c r="G632" s="17"/>
      <c r="H632" s="13" t="s">
        <v>85</v>
      </c>
      <c r="I632" s="10" t="s">
        <v>635</v>
      </c>
    </row>
    <row r="633" spans="1:9" ht="15.75" hidden="1" customHeight="1" x14ac:dyDescent="0.25">
      <c r="A633" s="4" t="s">
        <v>390</v>
      </c>
      <c r="B633" s="10" t="s">
        <v>1036</v>
      </c>
      <c r="C633" s="10" t="s">
        <v>24</v>
      </c>
      <c r="D633" s="11">
        <v>1019216.8</v>
      </c>
      <c r="E633" s="68"/>
      <c r="F633" s="26"/>
      <c r="G633" s="17"/>
      <c r="H633" s="13" t="s">
        <v>398</v>
      </c>
      <c r="I633" s="10" t="s">
        <v>1050</v>
      </c>
    </row>
    <row r="634" spans="1:9" ht="15.75" customHeight="1" x14ac:dyDescent="0.25">
      <c r="A634" s="4" t="s">
        <v>390</v>
      </c>
      <c r="B634" s="10" t="s">
        <v>1052</v>
      </c>
      <c r="C634" s="10" t="s">
        <v>24</v>
      </c>
      <c r="D634" s="11">
        <v>15421.13</v>
      </c>
      <c r="E634" s="81">
        <f>F634/10</f>
        <v>68260.883999999991</v>
      </c>
      <c r="F634" s="27">
        <v>682608.84</v>
      </c>
      <c r="G634" s="62" t="s">
        <v>1053</v>
      </c>
      <c r="H634" s="13" t="s">
        <v>29</v>
      </c>
      <c r="I634" s="13" t="s">
        <v>1054</v>
      </c>
    </row>
    <row r="635" spans="1:9" ht="15.75" hidden="1" customHeight="1" x14ac:dyDescent="0.25">
      <c r="A635" s="4" t="s">
        <v>390</v>
      </c>
      <c r="B635" s="10" t="s">
        <v>1052</v>
      </c>
      <c r="C635" s="10" t="s">
        <v>24</v>
      </c>
      <c r="D635" s="11">
        <v>16531</v>
      </c>
      <c r="E635" s="63"/>
      <c r="F635" s="11"/>
      <c r="G635" s="17"/>
      <c r="H635" s="13" t="s">
        <v>32</v>
      </c>
      <c r="I635" s="10" t="s">
        <v>886</v>
      </c>
    </row>
    <row r="636" spans="1:9" ht="15.75" hidden="1" customHeight="1" x14ac:dyDescent="0.25">
      <c r="A636" s="4" t="s">
        <v>390</v>
      </c>
      <c r="B636" s="10" t="s">
        <v>1052</v>
      </c>
      <c r="C636" s="10" t="s">
        <v>24</v>
      </c>
      <c r="D636" s="11">
        <v>17118.78</v>
      </c>
      <c r="E636" s="63"/>
      <c r="F636" s="11"/>
      <c r="G636" s="17"/>
      <c r="H636" s="13" t="s">
        <v>40</v>
      </c>
      <c r="I636" s="10" t="s">
        <v>886</v>
      </c>
    </row>
    <row r="637" spans="1:9" ht="15.75" hidden="1" customHeight="1" x14ac:dyDescent="0.25">
      <c r="A637" s="4" t="s">
        <v>390</v>
      </c>
      <c r="B637" s="10" t="s">
        <v>1052</v>
      </c>
      <c r="C637" s="10" t="s">
        <v>24</v>
      </c>
      <c r="D637" s="11">
        <v>17220.87</v>
      </c>
      <c r="E637" s="63"/>
      <c r="F637" s="11"/>
      <c r="G637" s="17"/>
      <c r="H637" s="13" t="s">
        <v>45</v>
      </c>
      <c r="I637" s="10" t="s">
        <v>635</v>
      </c>
    </row>
    <row r="638" spans="1:9" ht="15.75" hidden="1" customHeight="1" x14ac:dyDescent="0.25">
      <c r="A638" s="4" t="s">
        <v>390</v>
      </c>
      <c r="B638" s="10" t="s">
        <v>1052</v>
      </c>
      <c r="C638" s="10" t="s">
        <v>24</v>
      </c>
      <c r="D638" s="11">
        <v>17578.939999999999</v>
      </c>
      <c r="E638" s="63"/>
      <c r="F638" s="11"/>
      <c r="G638" s="17"/>
      <c r="H638" s="13" t="s">
        <v>156</v>
      </c>
      <c r="I638" s="10" t="s">
        <v>635</v>
      </c>
    </row>
    <row r="639" spans="1:9" ht="15.75" hidden="1" customHeight="1" x14ac:dyDescent="0.25">
      <c r="A639" s="4" t="s">
        <v>390</v>
      </c>
      <c r="B639" s="10" t="s">
        <v>1052</v>
      </c>
      <c r="C639" s="10" t="s">
        <v>24</v>
      </c>
      <c r="D639" s="11">
        <v>17754.96</v>
      </c>
      <c r="E639" s="63"/>
      <c r="F639" s="11"/>
      <c r="G639" s="17"/>
      <c r="H639" s="13" t="s">
        <v>48</v>
      </c>
      <c r="I639" s="10" t="s">
        <v>635</v>
      </c>
    </row>
    <row r="640" spans="1:9" ht="15.75" hidden="1" customHeight="1" x14ac:dyDescent="0.25">
      <c r="A640" s="4" t="s">
        <v>390</v>
      </c>
      <c r="B640" s="10" t="s">
        <v>1052</v>
      </c>
      <c r="C640" s="10" t="s">
        <v>24</v>
      </c>
      <c r="D640" s="11">
        <v>19724</v>
      </c>
      <c r="E640" s="63"/>
      <c r="F640" s="11"/>
      <c r="G640" s="17"/>
      <c r="H640" s="13" t="s">
        <v>25</v>
      </c>
      <c r="I640" s="10" t="s">
        <v>635</v>
      </c>
    </row>
    <row r="641" spans="1:9" ht="15.75" hidden="1" customHeight="1" x14ac:dyDescent="0.25">
      <c r="A641" s="4" t="s">
        <v>390</v>
      </c>
      <c r="B641" s="10" t="s">
        <v>1052</v>
      </c>
      <c r="C641" s="10" t="s">
        <v>24</v>
      </c>
      <c r="D641" s="11">
        <v>19942.28</v>
      </c>
      <c r="E641" s="63"/>
      <c r="F641" s="11"/>
      <c r="G641" s="17"/>
      <c r="H641" s="13" t="s">
        <v>70</v>
      </c>
      <c r="I641" s="10" t="s">
        <v>1062</v>
      </c>
    </row>
    <row r="642" spans="1:9" ht="15.75" hidden="1" customHeight="1" x14ac:dyDescent="0.25">
      <c r="A642" s="4" t="s">
        <v>390</v>
      </c>
      <c r="B642" s="10" t="s">
        <v>1052</v>
      </c>
      <c r="C642" s="10" t="s">
        <v>24</v>
      </c>
      <c r="D642" s="11">
        <v>20156.8</v>
      </c>
      <c r="E642" s="63"/>
      <c r="F642" s="11"/>
      <c r="G642" s="17"/>
      <c r="H642" s="13" t="s">
        <v>398</v>
      </c>
      <c r="I642" s="10" t="s">
        <v>1064</v>
      </c>
    </row>
    <row r="643" spans="1:9" ht="15.75" hidden="1" customHeight="1" x14ac:dyDescent="0.25">
      <c r="A643" s="4" t="s">
        <v>390</v>
      </c>
      <c r="B643" s="10" t="s">
        <v>1052</v>
      </c>
      <c r="C643" s="10" t="s">
        <v>28</v>
      </c>
      <c r="D643" s="11">
        <v>20338.240000000002</v>
      </c>
      <c r="E643" s="63"/>
      <c r="F643" s="11"/>
      <c r="G643" s="17"/>
      <c r="H643" s="13" t="s">
        <v>40</v>
      </c>
      <c r="I643" s="10" t="s">
        <v>521</v>
      </c>
    </row>
    <row r="644" spans="1:9" ht="15.75" hidden="1" customHeight="1" x14ac:dyDescent="0.25">
      <c r="A644" s="4" t="s">
        <v>390</v>
      </c>
      <c r="B644" s="10" t="s">
        <v>1052</v>
      </c>
      <c r="C644" s="10" t="s">
        <v>24</v>
      </c>
      <c r="D644" s="11">
        <v>20513.59</v>
      </c>
      <c r="E644" s="68"/>
      <c r="F644" s="26"/>
      <c r="G644" s="17"/>
      <c r="H644" s="13" t="s">
        <v>85</v>
      </c>
      <c r="I644" s="10" t="s">
        <v>635</v>
      </c>
    </row>
    <row r="645" spans="1:9" ht="15.75" customHeight="1" x14ac:dyDescent="0.25">
      <c r="A645" s="4" t="s">
        <v>390</v>
      </c>
      <c r="B645" s="10" t="s">
        <v>1068</v>
      </c>
      <c r="C645" s="10" t="s">
        <v>24</v>
      </c>
      <c r="D645" s="11">
        <v>3616.26</v>
      </c>
      <c r="E645" s="81">
        <f>F645/10</f>
        <v>35371.677000000003</v>
      </c>
      <c r="F645" s="27">
        <v>353716.77</v>
      </c>
      <c r="G645" s="62" t="s">
        <v>1053</v>
      </c>
      <c r="H645" s="13" t="s">
        <v>398</v>
      </c>
      <c r="I645" s="13" t="s">
        <v>1069</v>
      </c>
    </row>
    <row r="646" spans="1:9" ht="15.75" hidden="1" customHeight="1" x14ac:dyDescent="0.25">
      <c r="A646" s="4" t="s">
        <v>390</v>
      </c>
      <c r="B646" s="10" t="s">
        <v>1068</v>
      </c>
      <c r="C646" s="10" t="s">
        <v>24</v>
      </c>
      <c r="D646" s="11">
        <v>3736</v>
      </c>
      <c r="E646" s="63"/>
      <c r="F646" s="11"/>
      <c r="G646" s="17"/>
      <c r="H646" s="13" t="s">
        <v>32</v>
      </c>
      <c r="I646" s="10" t="s">
        <v>886</v>
      </c>
    </row>
    <row r="647" spans="1:9" ht="15.75" hidden="1" customHeight="1" x14ac:dyDescent="0.25">
      <c r="A647" s="4" t="s">
        <v>390</v>
      </c>
      <c r="B647" s="10" t="s">
        <v>1068</v>
      </c>
      <c r="C647" s="10" t="s">
        <v>24</v>
      </c>
      <c r="D647" s="11">
        <v>3741.21</v>
      </c>
      <c r="E647" s="63"/>
      <c r="F647" s="11"/>
      <c r="G647" s="17"/>
      <c r="H647" s="13" t="s">
        <v>29</v>
      </c>
      <c r="I647" s="10" t="s">
        <v>1054</v>
      </c>
    </row>
    <row r="648" spans="1:9" ht="15.75" hidden="1" customHeight="1" x14ac:dyDescent="0.25">
      <c r="A648" s="4" t="s">
        <v>390</v>
      </c>
      <c r="B648" s="10" t="s">
        <v>1068</v>
      </c>
      <c r="C648" s="10" t="s">
        <v>24</v>
      </c>
      <c r="D648" s="11">
        <v>3899.05</v>
      </c>
      <c r="E648" s="63"/>
      <c r="F648" s="11"/>
      <c r="G648" s="17"/>
      <c r="H648" s="13" t="s">
        <v>40</v>
      </c>
      <c r="I648" s="10" t="s">
        <v>886</v>
      </c>
    </row>
    <row r="649" spans="1:9" ht="15.75" hidden="1" customHeight="1" x14ac:dyDescent="0.25">
      <c r="A649" s="4" t="s">
        <v>390</v>
      </c>
      <c r="B649" s="10" t="s">
        <v>1068</v>
      </c>
      <c r="C649" s="10" t="s">
        <v>24</v>
      </c>
      <c r="D649" s="11">
        <v>3974.94</v>
      </c>
      <c r="E649" s="63"/>
      <c r="F649" s="11"/>
      <c r="G649" s="17"/>
      <c r="H649" s="13" t="s">
        <v>156</v>
      </c>
      <c r="I649" s="10" t="s">
        <v>635</v>
      </c>
    </row>
    <row r="650" spans="1:9" ht="15.75" hidden="1" customHeight="1" x14ac:dyDescent="0.25">
      <c r="A650" s="4" t="s">
        <v>390</v>
      </c>
      <c r="B650" s="10" t="s">
        <v>1068</v>
      </c>
      <c r="C650" s="10" t="s">
        <v>24</v>
      </c>
      <c r="D650" s="11">
        <v>4048.9</v>
      </c>
      <c r="E650" s="63"/>
      <c r="F650" s="11"/>
      <c r="G650" s="17"/>
      <c r="H650" s="13" t="s">
        <v>48</v>
      </c>
      <c r="I650" s="10" t="s">
        <v>635</v>
      </c>
    </row>
    <row r="651" spans="1:9" ht="15.75" hidden="1" customHeight="1" x14ac:dyDescent="0.25">
      <c r="A651" s="4" t="s">
        <v>390</v>
      </c>
      <c r="B651" s="10" t="s">
        <v>1068</v>
      </c>
      <c r="C651" s="10" t="s">
        <v>24</v>
      </c>
      <c r="D651" s="11">
        <v>4152.72</v>
      </c>
      <c r="E651" s="63"/>
      <c r="F651" s="11"/>
      <c r="G651" s="17"/>
      <c r="H651" s="13" t="s">
        <v>45</v>
      </c>
      <c r="I651" s="10" t="s">
        <v>635</v>
      </c>
    </row>
    <row r="652" spans="1:9" ht="15.75" hidden="1" customHeight="1" x14ac:dyDescent="0.25">
      <c r="A652" s="4" t="s">
        <v>390</v>
      </c>
      <c r="B652" s="10" t="s">
        <v>1068</v>
      </c>
      <c r="C652" s="10" t="s">
        <v>24</v>
      </c>
      <c r="D652" s="11">
        <v>4361.55</v>
      </c>
      <c r="E652" s="63"/>
      <c r="F652" s="11"/>
      <c r="G652" s="17"/>
      <c r="H652" s="13" t="s">
        <v>85</v>
      </c>
      <c r="I652" s="10" t="s">
        <v>635</v>
      </c>
    </row>
    <row r="653" spans="1:9" ht="15.75" hidden="1" customHeight="1" x14ac:dyDescent="0.25">
      <c r="A653" s="4" t="s">
        <v>390</v>
      </c>
      <c r="B653" s="10" t="s">
        <v>1068</v>
      </c>
      <c r="C653" s="10" t="s">
        <v>24</v>
      </c>
      <c r="D653" s="11">
        <v>4458</v>
      </c>
      <c r="E653" s="63"/>
      <c r="F653" s="11"/>
      <c r="G653" s="17"/>
      <c r="H653" s="13" t="s">
        <v>25</v>
      </c>
      <c r="I653" s="10" t="s">
        <v>635</v>
      </c>
    </row>
    <row r="654" spans="1:9" ht="15.75" hidden="1" customHeight="1" x14ac:dyDescent="0.25">
      <c r="A654" s="4" t="s">
        <v>390</v>
      </c>
      <c r="B654" s="10" t="s">
        <v>1068</v>
      </c>
      <c r="C654" s="10" t="s">
        <v>28</v>
      </c>
      <c r="D654" s="11">
        <v>16196.52</v>
      </c>
      <c r="E654" s="63"/>
      <c r="F654" s="11"/>
      <c r="G654" s="17"/>
      <c r="H654" s="13" t="s">
        <v>40</v>
      </c>
      <c r="I654" s="10" t="s">
        <v>937</v>
      </c>
    </row>
    <row r="655" spans="1:9" ht="15.75" hidden="1" customHeight="1" x14ac:dyDescent="0.25">
      <c r="A655" s="4" t="s">
        <v>390</v>
      </c>
      <c r="B655" s="10" t="s">
        <v>1068</v>
      </c>
      <c r="C655" s="10" t="s">
        <v>24</v>
      </c>
      <c r="D655" s="11">
        <v>18528.060000000001</v>
      </c>
      <c r="E655" s="68"/>
      <c r="F655" s="26"/>
      <c r="G655" s="17"/>
      <c r="H655" s="13" t="s">
        <v>70</v>
      </c>
      <c r="I655" s="10" t="s">
        <v>1076</v>
      </c>
    </row>
    <row r="656" spans="1:9" ht="15.75" customHeight="1" x14ac:dyDescent="0.25">
      <c r="A656" s="4" t="s">
        <v>390</v>
      </c>
      <c r="B656" s="10" t="s">
        <v>1078</v>
      </c>
      <c r="C656" s="10" t="s">
        <v>24</v>
      </c>
      <c r="D656" s="11">
        <v>980284.44</v>
      </c>
      <c r="E656" s="83">
        <f>+F656</f>
        <v>1664208.77</v>
      </c>
      <c r="F656" s="29">
        <v>1664208.77</v>
      </c>
      <c r="G656" s="62" t="s">
        <v>1079</v>
      </c>
      <c r="H656" s="13" t="s">
        <v>398</v>
      </c>
      <c r="I656" s="13" t="s">
        <v>1080</v>
      </c>
    </row>
    <row r="657" spans="1:9" ht="15.75" hidden="1" customHeight="1" x14ac:dyDescent="0.25">
      <c r="A657" s="4" t="s">
        <v>390</v>
      </c>
      <c r="B657" s="10" t="s">
        <v>1078</v>
      </c>
      <c r="C657" s="10" t="s">
        <v>24</v>
      </c>
      <c r="D657" s="11">
        <v>991721.56</v>
      </c>
      <c r="E657" s="63"/>
      <c r="F657" s="11"/>
      <c r="G657" s="17"/>
      <c r="H657" s="13" t="s">
        <v>70</v>
      </c>
      <c r="I657" s="10" t="s">
        <v>1082</v>
      </c>
    </row>
    <row r="658" spans="1:9" ht="15.75" hidden="1" customHeight="1" x14ac:dyDescent="0.25">
      <c r="A658" s="4" t="s">
        <v>390</v>
      </c>
      <c r="B658" s="10" t="s">
        <v>1078</v>
      </c>
      <c r="C658" s="10" t="s">
        <v>24</v>
      </c>
      <c r="D658" s="11">
        <v>999987.42</v>
      </c>
      <c r="E658" s="63"/>
      <c r="F658" s="11"/>
      <c r="G658" s="17"/>
      <c r="H658" s="13" t="s">
        <v>29</v>
      </c>
      <c r="I658" s="10" t="s">
        <v>1084</v>
      </c>
    </row>
    <row r="659" spans="1:9" ht="15.75" hidden="1" customHeight="1" x14ac:dyDescent="0.25">
      <c r="A659" s="4" t="s">
        <v>390</v>
      </c>
      <c r="B659" s="10" t="s">
        <v>1078</v>
      </c>
      <c r="C659" s="10" t="s">
        <v>24</v>
      </c>
      <c r="D659" s="11">
        <v>1077288.6499999999</v>
      </c>
      <c r="E659" s="63"/>
      <c r="F659" s="11"/>
      <c r="G659" s="17"/>
      <c r="H659" s="13" t="s">
        <v>40</v>
      </c>
      <c r="I659" s="10" t="s">
        <v>1086</v>
      </c>
    </row>
    <row r="660" spans="1:9" ht="15.75" hidden="1" customHeight="1" x14ac:dyDescent="0.25">
      <c r="A660" s="4" t="s">
        <v>390</v>
      </c>
      <c r="B660" s="10" t="s">
        <v>1078</v>
      </c>
      <c r="C660" s="10" t="s">
        <v>24</v>
      </c>
      <c r="D660" s="11">
        <v>1392984.27</v>
      </c>
      <c r="E660" s="68"/>
      <c r="F660" s="26"/>
      <c r="G660" s="17"/>
      <c r="H660" s="13" t="s">
        <v>45</v>
      </c>
      <c r="I660" s="10" t="s">
        <v>559</v>
      </c>
    </row>
    <row r="661" spans="1:9" ht="15.75" customHeight="1" x14ac:dyDescent="0.25">
      <c r="A661" s="4" t="s">
        <v>390</v>
      </c>
      <c r="B661" s="10" t="s">
        <v>1089</v>
      </c>
      <c r="C661" s="10" t="s">
        <v>24</v>
      </c>
      <c r="D661" s="11">
        <v>440.73</v>
      </c>
      <c r="E661" s="81">
        <f>F661/200</f>
        <v>29967.120699999999</v>
      </c>
      <c r="F661" s="27">
        <v>5993424.1399999997</v>
      </c>
      <c r="G661" s="62" t="s">
        <v>1090</v>
      </c>
      <c r="H661" s="13" t="s">
        <v>40</v>
      </c>
      <c r="I661" s="13" t="s">
        <v>1091</v>
      </c>
    </row>
    <row r="662" spans="1:9" ht="15.75" hidden="1" customHeight="1" x14ac:dyDescent="0.25">
      <c r="A662" s="4" t="s">
        <v>390</v>
      </c>
      <c r="B662" s="10" t="s">
        <v>1089</v>
      </c>
      <c r="C662" s="10" t="s">
        <v>24</v>
      </c>
      <c r="D662" s="11">
        <v>447.63</v>
      </c>
      <c r="E662" s="63"/>
      <c r="F662" s="11"/>
      <c r="G662" s="17"/>
      <c r="H662" s="13" t="s">
        <v>163</v>
      </c>
      <c r="I662" s="10" t="s">
        <v>1093</v>
      </c>
    </row>
    <row r="663" spans="1:9" ht="15.75" hidden="1" customHeight="1" x14ac:dyDescent="0.25">
      <c r="A663" s="4" t="s">
        <v>390</v>
      </c>
      <c r="B663" s="10" t="s">
        <v>1089</v>
      </c>
      <c r="C663" s="10" t="s">
        <v>24</v>
      </c>
      <c r="D663" s="11">
        <v>582.86</v>
      </c>
      <c r="E663" s="63"/>
      <c r="F663" s="11"/>
      <c r="G663" s="17"/>
      <c r="H663" s="13" t="s">
        <v>70</v>
      </c>
      <c r="I663" s="10" t="s">
        <v>1095</v>
      </c>
    </row>
    <row r="664" spans="1:9" ht="15.75" hidden="1" customHeight="1" x14ac:dyDescent="0.25">
      <c r="A664" s="4" t="s">
        <v>390</v>
      </c>
      <c r="B664" s="10" t="s">
        <v>1089</v>
      </c>
      <c r="C664" s="10" t="s">
        <v>28</v>
      </c>
      <c r="D664" s="11">
        <v>586.96</v>
      </c>
      <c r="E664" s="63"/>
      <c r="F664" s="11"/>
      <c r="G664" s="17"/>
      <c r="H664" s="13" t="s">
        <v>40</v>
      </c>
      <c r="I664" s="10" t="s">
        <v>477</v>
      </c>
    </row>
    <row r="665" spans="1:9" ht="15.75" hidden="1" customHeight="1" x14ac:dyDescent="0.25">
      <c r="A665" s="4" t="s">
        <v>390</v>
      </c>
      <c r="B665" s="10" t="s">
        <v>1089</v>
      </c>
      <c r="C665" s="10" t="s">
        <v>24</v>
      </c>
      <c r="D665" s="11">
        <v>589.16999999999996</v>
      </c>
      <c r="E665" s="63"/>
      <c r="F665" s="11"/>
      <c r="G665" s="17"/>
      <c r="H665" s="13" t="s">
        <v>398</v>
      </c>
      <c r="I665" s="10" t="s">
        <v>1098</v>
      </c>
    </row>
    <row r="666" spans="1:9" ht="15.75" hidden="1" customHeight="1" x14ac:dyDescent="0.25">
      <c r="A666" s="4" t="s">
        <v>390</v>
      </c>
      <c r="B666" s="10" t="s">
        <v>1089</v>
      </c>
      <c r="C666" s="10" t="s">
        <v>28</v>
      </c>
      <c r="D666" s="11">
        <v>594.38</v>
      </c>
      <c r="E666" s="63"/>
      <c r="F666" s="11"/>
      <c r="G666" s="17"/>
      <c r="H666" s="13" t="s">
        <v>163</v>
      </c>
      <c r="I666" s="10" t="s">
        <v>1100</v>
      </c>
    </row>
    <row r="667" spans="1:9" ht="15.75" hidden="1" customHeight="1" x14ac:dyDescent="0.25">
      <c r="A667" s="4" t="s">
        <v>390</v>
      </c>
      <c r="B667" s="10" t="s">
        <v>1089</v>
      </c>
      <c r="C667" s="10" t="s">
        <v>24</v>
      </c>
      <c r="D667" s="11">
        <v>615.47</v>
      </c>
      <c r="E667" s="63"/>
      <c r="F667" s="11"/>
      <c r="G667" s="17"/>
      <c r="H667" s="13" t="s">
        <v>48</v>
      </c>
      <c r="I667" s="10" t="s">
        <v>1102</v>
      </c>
    </row>
    <row r="668" spans="1:9" ht="15.75" hidden="1" customHeight="1" x14ac:dyDescent="0.25">
      <c r="A668" s="4" t="s">
        <v>390</v>
      </c>
      <c r="B668" s="10" t="s">
        <v>1089</v>
      </c>
      <c r="C668" s="10" t="s">
        <v>28</v>
      </c>
      <c r="D668" s="11">
        <v>633.91</v>
      </c>
      <c r="E668" s="63"/>
      <c r="F668" s="11"/>
      <c r="G668" s="17"/>
      <c r="H668" s="13" t="s">
        <v>70</v>
      </c>
      <c r="I668" s="10" t="s">
        <v>1104</v>
      </c>
    </row>
    <row r="669" spans="1:9" ht="15.75" hidden="1" customHeight="1" x14ac:dyDescent="0.25">
      <c r="A669" s="4" t="s">
        <v>390</v>
      </c>
      <c r="B669" s="10" t="s">
        <v>1089</v>
      </c>
      <c r="C669" s="10" t="s">
        <v>24</v>
      </c>
      <c r="D669" s="11">
        <v>714.23</v>
      </c>
      <c r="E669" s="63"/>
      <c r="F669" s="11"/>
      <c r="G669" s="17"/>
      <c r="H669" s="13" t="s">
        <v>29</v>
      </c>
      <c r="I669" s="10" t="s">
        <v>1106</v>
      </c>
    </row>
    <row r="670" spans="1:9" ht="15.75" hidden="1" customHeight="1" x14ac:dyDescent="0.25">
      <c r="A670" s="4" t="s">
        <v>390</v>
      </c>
      <c r="B670" s="10" t="s">
        <v>1089</v>
      </c>
      <c r="C670" s="10" t="s">
        <v>24</v>
      </c>
      <c r="D670" s="11">
        <v>809.31</v>
      </c>
      <c r="E670" s="63"/>
      <c r="F670" s="11"/>
      <c r="G670" s="17"/>
      <c r="H670" s="13" t="s">
        <v>45</v>
      </c>
      <c r="I670" s="10" t="s">
        <v>477</v>
      </c>
    </row>
    <row r="671" spans="1:9" ht="15.75" hidden="1" customHeight="1" x14ac:dyDescent="0.25">
      <c r="A671" s="4" t="s">
        <v>390</v>
      </c>
      <c r="B671" s="10" t="s">
        <v>1089</v>
      </c>
      <c r="C671" s="10" t="s">
        <v>24</v>
      </c>
      <c r="D671" s="11">
        <v>828</v>
      </c>
      <c r="E671" s="63"/>
      <c r="F671" s="11"/>
      <c r="G671" s="17"/>
      <c r="H671" s="13" t="s">
        <v>25</v>
      </c>
      <c r="I671" s="10" t="s">
        <v>477</v>
      </c>
    </row>
    <row r="672" spans="1:9" ht="15.75" hidden="1" customHeight="1" x14ac:dyDescent="0.25">
      <c r="A672" s="4" t="s">
        <v>390</v>
      </c>
      <c r="B672" s="10" t="s">
        <v>1089</v>
      </c>
      <c r="C672" s="10" t="s">
        <v>24</v>
      </c>
      <c r="D672" s="11">
        <v>1217</v>
      </c>
      <c r="E672" s="68"/>
      <c r="F672" s="26"/>
      <c r="G672" s="17"/>
      <c r="H672" s="13" t="s">
        <v>54</v>
      </c>
      <c r="I672" s="10" t="s">
        <v>1098</v>
      </c>
    </row>
    <row r="673" spans="1:9" ht="15.75" customHeight="1" x14ac:dyDescent="0.25">
      <c r="A673" s="4" t="s">
        <v>390</v>
      </c>
      <c r="B673" s="10" t="s">
        <v>1111</v>
      </c>
      <c r="C673" s="10" t="s">
        <v>24</v>
      </c>
      <c r="D673" s="11">
        <v>2045.05</v>
      </c>
      <c r="E673" s="81">
        <f>F673/100</f>
        <v>104177.58380000001</v>
      </c>
      <c r="F673" s="27">
        <v>10417758.380000001</v>
      </c>
      <c r="G673" s="62" t="s">
        <v>1090</v>
      </c>
      <c r="H673" s="13" t="s">
        <v>40</v>
      </c>
      <c r="I673" s="13" t="s">
        <v>455</v>
      </c>
    </row>
    <row r="674" spans="1:9" ht="15.75" hidden="1" customHeight="1" x14ac:dyDescent="0.25">
      <c r="A674" s="4" t="s">
        <v>390</v>
      </c>
      <c r="B674" s="10" t="s">
        <v>1111</v>
      </c>
      <c r="C674" s="10" t="s">
        <v>24</v>
      </c>
      <c r="D674" s="11">
        <v>2075.2199999999998</v>
      </c>
      <c r="E674" s="63"/>
      <c r="F674" s="11"/>
      <c r="G674" s="17"/>
      <c r="H674" s="13" t="s">
        <v>163</v>
      </c>
      <c r="I674" s="10" t="s">
        <v>1113</v>
      </c>
    </row>
    <row r="675" spans="1:9" ht="15.75" hidden="1" customHeight="1" x14ac:dyDescent="0.25">
      <c r="A675" s="4" t="s">
        <v>390</v>
      </c>
      <c r="B675" s="10" t="s">
        <v>1111</v>
      </c>
      <c r="C675" s="10" t="s">
        <v>24</v>
      </c>
      <c r="D675" s="11">
        <v>2734.39</v>
      </c>
      <c r="E675" s="63"/>
      <c r="F675" s="11"/>
      <c r="G675" s="17"/>
      <c r="H675" s="13" t="s">
        <v>70</v>
      </c>
      <c r="I675" s="10" t="s">
        <v>1115</v>
      </c>
    </row>
    <row r="676" spans="1:9" ht="15.75" hidden="1" customHeight="1" x14ac:dyDescent="0.25">
      <c r="A676" s="4" t="s">
        <v>390</v>
      </c>
      <c r="B676" s="10" t="s">
        <v>1111</v>
      </c>
      <c r="C676" s="10" t="s">
        <v>52</v>
      </c>
      <c r="D676" s="11">
        <v>3079.82</v>
      </c>
      <c r="E676" s="63"/>
      <c r="F676" s="11"/>
      <c r="G676" s="17"/>
      <c r="H676" s="13" t="s">
        <v>29</v>
      </c>
      <c r="I676" s="10" t="s">
        <v>1117</v>
      </c>
    </row>
    <row r="677" spans="1:9" ht="15.75" hidden="1" customHeight="1" x14ac:dyDescent="0.25">
      <c r="A677" s="4" t="s">
        <v>390</v>
      </c>
      <c r="B677" s="10" t="s">
        <v>1111</v>
      </c>
      <c r="C677" s="10" t="s">
        <v>28</v>
      </c>
      <c r="D677" s="11">
        <v>6635.69</v>
      </c>
      <c r="E677" s="63"/>
      <c r="F677" s="11"/>
      <c r="G677" s="17"/>
      <c r="H677" s="13" t="s">
        <v>70</v>
      </c>
      <c r="I677" s="10" t="s">
        <v>1118</v>
      </c>
    </row>
    <row r="678" spans="1:9" ht="15.75" hidden="1" customHeight="1" x14ac:dyDescent="0.25">
      <c r="A678" s="4" t="s">
        <v>390</v>
      </c>
      <c r="B678" s="10" t="s">
        <v>1111</v>
      </c>
      <c r="C678" s="10" t="s">
        <v>28</v>
      </c>
      <c r="D678" s="11">
        <v>6695.6</v>
      </c>
      <c r="E678" s="63"/>
      <c r="F678" s="11"/>
      <c r="G678" s="17"/>
      <c r="H678" s="13" t="s">
        <v>40</v>
      </c>
      <c r="I678" s="10" t="s">
        <v>477</v>
      </c>
    </row>
    <row r="679" spans="1:9" ht="15.75" hidden="1" customHeight="1" x14ac:dyDescent="0.25">
      <c r="A679" s="4" t="s">
        <v>390</v>
      </c>
      <c r="B679" s="10" t="s">
        <v>1111</v>
      </c>
      <c r="C679" s="10" t="s">
        <v>28</v>
      </c>
      <c r="D679" s="11">
        <v>6766.84</v>
      </c>
      <c r="E679" s="63"/>
      <c r="F679" s="11"/>
      <c r="G679" s="17"/>
      <c r="H679" s="13" t="s">
        <v>163</v>
      </c>
      <c r="I679" s="10" t="s">
        <v>1121</v>
      </c>
    </row>
    <row r="680" spans="1:9" ht="15.75" hidden="1" customHeight="1" x14ac:dyDescent="0.25">
      <c r="A680" s="4" t="s">
        <v>390</v>
      </c>
      <c r="B680" s="10" t="s">
        <v>1111</v>
      </c>
      <c r="C680" s="10" t="s">
        <v>28</v>
      </c>
      <c r="D680" s="11">
        <v>6974.12</v>
      </c>
      <c r="E680" s="63"/>
      <c r="F680" s="11"/>
      <c r="G680" s="17"/>
      <c r="H680" s="13" t="s">
        <v>29</v>
      </c>
      <c r="I680" s="10" t="s">
        <v>1123</v>
      </c>
    </row>
    <row r="681" spans="1:9" ht="15.75" hidden="1" customHeight="1" x14ac:dyDescent="0.25">
      <c r="A681" s="4" t="s">
        <v>390</v>
      </c>
      <c r="B681" s="10" t="s">
        <v>1111</v>
      </c>
      <c r="C681" s="10" t="s">
        <v>24</v>
      </c>
      <c r="D681" s="11">
        <v>7007</v>
      </c>
      <c r="E681" s="63"/>
      <c r="F681" s="11"/>
      <c r="G681" s="17"/>
      <c r="H681" s="13" t="s">
        <v>48</v>
      </c>
      <c r="I681" s="10" t="s">
        <v>1102</v>
      </c>
    </row>
    <row r="682" spans="1:9" ht="15.75" hidden="1" customHeight="1" x14ac:dyDescent="0.25">
      <c r="A682" s="4" t="s">
        <v>390</v>
      </c>
      <c r="B682" s="10" t="s">
        <v>1111</v>
      </c>
      <c r="C682" s="10" t="s">
        <v>24</v>
      </c>
      <c r="D682" s="11">
        <v>8421.66</v>
      </c>
      <c r="E682" s="63"/>
      <c r="F682" s="11"/>
      <c r="G682" s="17"/>
      <c r="H682" s="13" t="s">
        <v>398</v>
      </c>
      <c r="I682" s="10" t="s">
        <v>1126</v>
      </c>
    </row>
    <row r="683" spans="1:9" ht="15.75" hidden="1" customHeight="1" x14ac:dyDescent="0.25">
      <c r="A683" s="4" t="s">
        <v>390</v>
      </c>
      <c r="B683" s="10" t="s">
        <v>1111</v>
      </c>
      <c r="C683" s="10" t="s">
        <v>24</v>
      </c>
      <c r="D683" s="11">
        <v>9213.68</v>
      </c>
      <c r="E683" s="63"/>
      <c r="F683" s="11"/>
      <c r="G683" s="17"/>
      <c r="H683" s="13" t="s">
        <v>45</v>
      </c>
      <c r="I683" s="10" t="s">
        <v>477</v>
      </c>
    </row>
    <row r="684" spans="1:9" ht="15.75" hidden="1" customHeight="1" x14ac:dyDescent="0.25">
      <c r="A684" s="4" t="s">
        <v>390</v>
      </c>
      <c r="B684" s="10" t="s">
        <v>1111</v>
      </c>
      <c r="C684" s="10" t="s">
        <v>24</v>
      </c>
      <c r="D684" s="11">
        <v>14926.33</v>
      </c>
      <c r="E684" s="63"/>
      <c r="F684" s="11"/>
      <c r="G684" s="17"/>
      <c r="H684" s="13" t="s">
        <v>29</v>
      </c>
      <c r="I684" s="10" t="s">
        <v>1129</v>
      </c>
    </row>
    <row r="685" spans="1:9" ht="15.75" hidden="1" customHeight="1" x14ac:dyDescent="0.25">
      <c r="A685" s="4" t="s">
        <v>390</v>
      </c>
      <c r="B685" s="10" t="s">
        <v>1111</v>
      </c>
      <c r="C685" s="10" t="s">
        <v>24</v>
      </c>
      <c r="D685" s="11">
        <v>16811</v>
      </c>
      <c r="E685" s="63"/>
      <c r="F685" s="11"/>
      <c r="G685" s="17"/>
      <c r="H685" s="13" t="s">
        <v>54</v>
      </c>
      <c r="I685" s="10" t="s">
        <v>1098</v>
      </c>
    </row>
    <row r="686" spans="1:9" ht="15.75" hidden="1" customHeight="1" x14ac:dyDescent="0.25">
      <c r="A686" s="4" t="s">
        <v>390</v>
      </c>
      <c r="B686" s="10" t="s">
        <v>1111</v>
      </c>
      <c r="C686" s="10" t="s">
        <v>52</v>
      </c>
      <c r="D686" s="11">
        <v>21918.3</v>
      </c>
      <c r="E686" s="63"/>
      <c r="F686" s="11"/>
      <c r="G686" s="17"/>
      <c r="H686" s="13" t="s">
        <v>40</v>
      </c>
      <c r="I686" s="10" t="s">
        <v>1086</v>
      </c>
    </row>
    <row r="687" spans="1:9" ht="15.75" hidden="1" customHeight="1" x14ac:dyDescent="0.25">
      <c r="A687" s="4" t="s">
        <v>390</v>
      </c>
      <c r="B687" s="10" t="s">
        <v>1111</v>
      </c>
      <c r="C687" s="10" t="s">
        <v>52</v>
      </c>
      <c r="D687" s="11">
        <v>28109.73</v>
      </c>
      <c r="E687" s="63"/>
      <c r="F687" s="11"/>
      <c r="G687" s="17"/>
      <c r="H687" s="13" t="s">
        <v>70</v>
      </c>
      <c r="I687" s="10" t="s">
        <v>1133</v>
      </c>
    </row>
    <row r="688" spans="1:9" ht="15.75" hidden="1" customHeight="1" x14ac:dyDescent="0.25">
      <c r="A688" s="4" t="s">
        <v>390</v>
      </c>
      <c r="B688" s="10" t="s">
        <v>1111</v>
      </c>
      <c r="C688" s="10" t="s">
        <v>52</v>
      </c>
      <c r="D688" s="11">
        <v>28883.5</v>
      </c>
      <c r="E688" s="63"/>
      <c r="F688" s="11"/>
      <c r="G688" s="17"/>
      <c r="H688" s="13" t="s">
        <v>163</v>
      </c>
      <c r="I688" s="10" t="s">
        <v>1135</v>
      </c>
    </row>
    <row r="689" spans="1:9" ht="15.75" hidden="1" customHeight="1" x14ac:dyDescent="0.25">
      <c r="A689" s="4" t="s">
        <v>390</v>
      </c>
      <c r="B689" s="10" t="s">
        <v>1111</v>
      </c>
      <c r="C689" s="10" t="s">
        <v>261</v>
      </c>
      <c r="D689" s="11">
        <v>29087.87</v>
      </c>
      <c r="E689" s="68"/>
      <c r="F689" s="26"/>
      <c r="G689" s="17"/>
      <c r="H689" s="13" t="s">
        <v>40</v>
      </c>
      <c r="I689" s="10" t="s">
        <v>697</v>
      </c>
    </row>
    <row r="690" spans="1:9" ht="15.75" customHeight="1" x14ac:dyDescent="0.25">
      <c r="A690" s="4" t="s">
        <v>390</v>
      </c>
      <c r="B690" s="10" t="s">
        <v>1138</v>
      </c>
      <c r="C690" s="10" t="s">
        <v>28</v>
      </c>
      <c r="D690" s="11">
        <v>1554.13</v>
      </c>
      <c r="E690" s="83">
        <f>F690/60</f>
        <v>2986.4081666666666</v>
      </c>
      <c r="F690" s="29">
        <v>179184.49</v>
      </c>
      <c r="G690" s="62" t="s">
        <v>1139</v>
      </c>
      <c r="H690" s="13" t="s">
        <v>29</v>
      </c>
      <c r="I690" s="13" t="s">
        <v>1140</v>
      </c>
    </row>
    <row r="691" spans="1:9" ht="15.75" hidden="1" customHeight="1" x14ac:dyDescent="0.25">
      <c r="A691" s="4" t="s">
        <v>390</v>
      </c>
      <c r="B691" s="10" t="s">
        <v>1138</v>
      </c>
      <c r="C691" s="10" t="s">
        <v>24</v>
      </c>
      <c r="D691" s="11">
        <v>1600.37</v>
      </c>
      <c r="E691" s="63"/>
      <c r="F691" s="11"/>
      <c r="G691" s="17"/>
      <c r="H691" s="13" t="s">
        <v>40</v>
      </c>
      <c r="I691" s="10" t="s">
        <v>875</v>
      </c>
    </row>
    <row r="692" spans="1:9" ht="15.75" hidden="1" customHeight="1" x14ac:dyDescent="0.25">
      <c r="A692" s="4" t="s">
        <v>390</v>
      </c>
      <c r="B692" s="10" t="s">
        <v>1138</v>
      </c>
      <c r="C692" s="10" t="s">
        <v>28</v>
      </c>
      <c r="D692" s="11">
        <v>1918.06</v>
      </c>
      <c r="E692" s="63"/>
      <c r="F692" s="11"/>
      <c r="G692" s="17"/>
      <c r="H692" s="13" t="s">
        <v>40</v>
      </c>
      <c r="I692" s="10" t="s">
        <v>1143</v>
      </c>
    </row>
    <row r="693" spans="1:9" ht="15.75" hidden="1" customHeight="1" x14ac:dyDescent="0.25">
      <c r="A693" s="4" t="s">
        <v>390</v>
      </c>
      <c r="B693" s="10" t="s">
        <v>1138</v>
      </c>
      <c r="C693" s="10" t="s">
        <v>24</v>
      </c>
      <c r="D693" s="11">
        <v>1938.7</v>
      </c>
      <c r="E693" s="63"/>
      <c r="F693" s="11"/>
      <c r="G693" s="17"/>
      <c r="H693" s="13" t="s">
        <v>156</v>
      </c>
      <c r="I693" s="10" t="s">
        <v>506</v>
      </c>
    </row>
    <row r="694" spans="1:9" ht="15.75" hidden="1" customHeight="1" x14ac:dyDescent="0.25">
      <c r="A694" s="4" t="s">
        <v>390</v>
      </c>
      <c r="B694" s="10" t="s">
        <v>1138</v>
      </c>
      <c r="C694" s="10" t="s">
        <v>24</v>
      </c>
      <c r="D694" s="11">
        <v>2369.33</v>
      </c>
      <c r="E694" s="63"/>
      <c r="F694" s="11"/>
      <c r="G694" s="17"/>
      <c r="H694" s="13" t="s">
        <v>45</v>
      </c>
      <c r="I694" s="10" t="s">
        <v>506</v>
      </c>
    </row>
    <row r="695" spans="1:9" ht="15.75" hidden="1" customHeight="1" x14ac:dyDescent="0.25">
      <c r="A695" s="4" t="s">
        <v>390</v>
      </c>
      <c r="B695" s="10" t="s">
        <v>1138</v>
      </c>
      <c r="C695" s="10" t="s">
        <v>24</v>
      </c>
      <c r="D695" s="11">
        <v>2651.22</v>
      </c>
      <c r="E695" s="68"/>
      <c r="F695" s="26"/>
      <c r="G695" s="17"/>
      <c r="H695" s="13" t="s">
        <v>29</v>
      </c>
      <c r="I695" s="10" t="s">
        <v>1147</v>
      </c>
    </row>
    <row r="696" spans="1:9" ht="15.75" customHeight="1" x14ac:dyDescent="0.25">
      <c r="A696" s="4" t="s">
        <v>390</v>
      </c>
      <c r="B696" s="10" t="s">
        <v>1149</v>
      </c>
      <c r="C696" s="10" t="s">
        <v>24</v>
      </c>
      <c r="D696" s="11">
        <v>2590.96</v>
      </c>
      <c r="E696" s="83">
        <f>F696/30</f>
        <v>4610.0756666666666</v>
      </c>
      <c r="F696" s="29">
        <v>138302.26999999999</v>
      </c>
      <c r="G696" s="62" t="s">
        <v>1150</v>
      </c>
      <c r="H696" s="13" t="s">
        <v>70</v>
      </c>
      <c r="I696" s="13" t="s">
        <v>1151</v>
      </c>
    </row>
    <row r="697" spans="1:9" ht="15.75" hidden="1" customHeight="1" x14ac:dyDescent="0.25">
      <c r="A697" s="4" t="s">
        <v>390</v>
      </c>
      <c r="B697" s="10" t="s">
        <v>1149</v>
      </c>
      <c r="C697" s="10" t="s">
        <v>28</v>
      </c>
      <c r="D697" s="11">
        <v>2753.12</v>
      </c>
      <c r="E697" s="63"/>
      <c r="F697" s="11"/>
      <c r="G697" s="17"/>
      <c r="H697" s="13" t="s">
        <v>29</v>
      </c>
      <c r="I697" s="10" t="s">
        <v>1153</v>
      </c>
    </row>
    <row r="698" spans="1:9" ht="15.75" hidden="1" customHeight="1" x14ac:dyDescent="0.25">
      <c r="A698" s="4" t="s">
        <v>390</v>
      </c>
      <c r="B698" s="10" t="s">
        <v>1149</v>
      </c>
      <c r="C698" s="10" t="s">
        <v>24</v>
      </c>
      <c r="D698" s="11">
        <v>3394.6</v>
      </c>
      <c r="E698" s="63"/>
      <c r="F698" s="11"/>
      <c r="G698" s="17"/>
      <c r="H698" s="13" t="s">
        <v>398</v>
      </c>
      <c r="I698" s="10" t="s">
        <v>1155</v>
      </c>
    </row>
    <row r="699" spans="1:9" ht="15.75" hidden="1" customHeight="1" x14ac:dyDescent="0.25">
      <c r="A699" s="4" t="s">
        <v>390</v>
      </c>
      <c r="B699" s="10" t="s">
        <v>1149</v>
      </c>
      <c r="C699" s="10" t="s">
        <v>24</v>
      </c>
      <c r="D699" s="11">
        <v>3444.54</v>
      </c>
      <c r="E699" s="63"/>
      <c r="F699" s="11"/>
      <c r="G699" s="17"/>
      <c r="H699" s="13" t="s">
        <v>48</v>
      </c>
      <c r="I699" s="10" t="s">
        <v>1157</v>
      </c>
    </row>
    <row r="700" spans="1:9" ht="15.75" hidden="1" customHeight="1" x14ac:dyDescent="0.25">
      <c r="A700" s="4" t="s">
        <v>390</v>
      </c>
      <c r="B700" s="10" t="s">
        <v>1149</v>
      </c>
      <c r="C700" s="10" t="s">
        <v>28</v>
      </c>
      <c r="D700" s="11">
        <v>3495.17</v>
      </c>
      <c r="E700" s="63"/>
      <c r="F700" s="11"/>
      <c r="G700" s="17"/>
      <c r="H700" s="13" t="s">
        <v>70</v>
      </c>
      <c r="I700" s="10" t="s">
        <v>1159</v>
      </c>
    </row>
    <row r="701" spans="1:9" ht="15.75" hidden="1" customHeight="1" x14ac:dyDescent="0.25">
      <c r="A701" s="4" t="s">
        <v>390</v>
      </c>
      <c r="B701" s="10" t="s">
        <v>1149</v>
      </c>
      <c r="C701" s="10" t="s">
        <v>24</v>
      </c>
      <c r="D701" s="11">
        <v>3691.56</v>
      </c>
      <c r="E701" s="63"/>
      <c r="F701" s="11"/>
      <c r="G701" s="17"/>
      <c r="H701" s="13" t="s">
        <v>40</v>
      </c>
      <c r="I701" s="10" t="s">
        <v>448</v>
      </c>
    </row>
    <row r="702" spans="1:9" ht="15.75" hidden="1" customHeight="1" x14ac:dyDescent="0.25">
      <c r="A702" s="4" t="s">
        <v>390</v>
      </c>
      <c r="B702" s="10" t="s">
        <v>1149</v>
      </c>
      <c r="C702" s="10" t="s">
        <v>24</v>
      </c>
      <c r="D702" s="11">
        <v>3697.61</v>
      </c>
      <c r="E702" s="63"/>
      <c r="F702" s="11"/>
      <c r="G702" s="17"/>
      <c r="H702" s="13" t="s">
        <v>156</v>
      </c>
      <c r="I702" s="10" t="s">
        <v>1162</v>
      </c>
    </row>
    <row r="703" spans="1:9" ht="15.75" hidden="1" customHeight="1" x14ac:dyDescent="0.25">
      <c r="A703" s="4" t="s">
        <v>390</v>
      </c>
      <c r="B703" s="10" t="s">
        <v>1149</v>
      </c>
      <c r="C703" s="10" t="s">
        <v>24</v>
      </c>
      <c r="D703" s="11">
        <v>3812.24</v>
      </c>
      <c r="E703" s="63"/>
      <c r="F703" s="11"/>
      <c r="G703" s="17"/>
      <c r="H703" s="13" t="s">
        <v>29</v>
      </c>
      <c r="I703" s="10" t="s">
        <v>1164</v>
      </c>
    </row>
    <row r="704" spans="1:9" ht="15.75" hidden="1" customHeight="1" x14ac:dyDescent="0.25">
      <c r="A704" s="4" t="s">
        <v>390</v>
      </c>
      <c r="B704" s="10" t="s">
        <v>1149</v>
      </c>
      <c r="C704" s="10" t="s">
        <v>24</v>
      </c>
      <c r="D704" s="11">
        <v>3859.37</v>
      </c>
      <c r="E704" s="68"/>
      <c r="F704" s="26"/>
      <c r="G704" s="17"/>
      <c r="H704" s="13" t="s">
        <v>85</v>
      </c>
      <c r="I704" s="10" t="s">
        <v>1162</v>
      </c>
    </row>
    <row r="705" spans="1:9" ht="15.75" customHeight="1" x14ac:dyDescent="0.25">
      <c r="A705" s="4" t="s">
        <v>390</v>
      </c>
      <c r="B705" s="10" t="s">
        <v>1167</v>
      </c>
      <c r="C705" s="10" t="s">
        <v>24</v>
      </c>
      <c r="D705" s="11">
        <v>125991.42</v>
      </c>
      <c r="E705" s="83">
        <f>F705/42</f>
        <v>220478.54523809525</v>
      </c>
      <c r="F705" s="29">
        <v>9260098.9000000004</v>
      </c>
      <c r="G705" s="62" t="s">
        <v>1168</v>
      </c>
      <c r="H705" s="13" t="s">
        <v>189</v>
      </c>
      <c r="I705" s="13" t="s">
        <v>1169</v>
      </c>
    </row>
    <row r="706" spans="1:9" ht="15.75" hidden="1" customHeight="1" x14ac:dyDescent="0.25">
      <c r="A706" s="4" t="s">
        <v>390</v>
      </c>
      <c r="B706" s="10" t="s">
        <v>1167</v>
      </c>
      <c r="C706" s="10" t="s">
        <v>24</v>
      </c>
      <c r="D706" s="11">
        <v>127700.76</v>
      </c>
      <c r="E706" s="63"/>
      <c r="F706" s="11"/>
      <c r="G706" s="17"/>
      <c r="H706" s="13" t="s">
        <v>398</v>
      </c>
      <c r="I706" s="10" t="s">
        <v>1171</v>
      </c>
    </row>
    <row r="707" spans="1:9" ht="15.75" hidden="1" customHeight="1" x14ac:dyDescent="0.25">
      <c r="A707" s="4" t="s">
        <v>390</v>
      </c>
      <c r="B707" s="10" t="s">
        <v>1167</v>
      </c>
      <c r="C707" s="10" t="s">
        <v>24</v>
      </c>
      <c r="D707" s="11">
        <v>128805</v>
      </c>
      <c r="E707" s="63"/>
      <c r="F707" s="11"/>
      <c r="G707" s="17"/>
      <c r="H707" s="13" t="s">
        <v>443</v>
      </c>
      <c r="I707" s="10" t="s">
        <v>1173</v>
      </c>
    </row>
    <row r="708" spans="1:9" ht="15.75" hidden="1" customHeight="1" x14ac:dyDescent="0.25">
      <c r="A708" s="4" t="s">
        <v>390</v>
      </c>
      <c r="B708" s="10" t="s">
        <v>1167</v>
      </c>
      <c r="C708" s="10" t="s">
        <v>24</v>
      </c>
      <c r="D708" s="11">
        <v>138776.95000000001</v>
      </c>
      <c r="E708" s="63"/>
      <c r="F708" s="11"/>
      <c r="G708" s="17"/>
      <c r="H708" s="13" t="s">
        <v>70</v>
      </c>
      <c r="I708" s="10" t="s">
        <v>1175</v>
      </c>
    </row>
    <row r="709" spans="1:9" ht="15.75" hidden="1" customHeight="1" x14ac:dyDescent="0.25">
      <c r="A709" s="4" t="s">
        <v>390</v>
      </c>
      <c r="B709" s="10" t="s">
        <v>1167</v>
      </c>
      <c r="C709" s="10" t="s">
        <v>24</v>
      </c>
      <c r="D709" s="11">
        <v>141663.41</v>
      </c>
      <c r="E709" s="63"/>
      <c r="F709" s="11"/>
      <c r="G709" s="17"/>
      <c r="H709" s="13" t="s">
        <v>29</v>
      </c>
      <c r="I709" s="10" t="s">
        <v>1177</v>
      </c>
    </row>
    <row r="710" spans="1:9" ht="15.75" hidden="1" customHeight="1" x14ac:dyDescent="0.25">
      <c r="A710" s="4" t="s">
        <v>390</v>
      </c>
      <c r="B710" s="10" t="s">
        <v>1167</v>
      </c>
      <c r="C710" s="10" t="s">
        <v>24</v>
      </c>
      <c r="D710" s="11">
        <v>149055.82999999999</v>
      </c>
      <c r="E710" s="63"/>
      <c r="F710" s="11"/>
      <c r="G710" s="17"/>
      <c r="H710" s="13" t="s">
        <v>40</v>
      </c>
      <c r="I710" s="10" t="s">
        <v>1179</v>
      </c>
    </row>
    <row r="711" spans="1:9" ht="15.75" hidden="1" customHeight="1" x14ac:dyDescent="0.25">
      <c r="A711" s="4" t="s">
        <v>390</v>
      </c>
      <c r="B711" s="10" t="s">
        <v>1167</v>
      </c>
      <c r="C711" s="10" t="s">
        <v>24</v>
      </c>
      <c r="D711" s="11">
        <v>156545</v>
      </c>
      <c r="E711" s="63"/>
      <c r="F711" s="11"/>
      <c r="G711" s="17"/>
      <c r="H711" s="13" t="s">
        <v>25</v>
      </c>
      <c r="I711" s="10" t="s">
        <v>1179</v>
      </c>
    </row>
    <row r="712" spans="1:9" ht="15.75" hidden="1" customHeight="1" x14ac:dyDescent="0.25">
      <c r="A712" s="4" t="s">
        <v>390</v>
      </c>
      <c r="B712" s="10" t="s">
        <v>1167</v>
      </c>
      <c r="C712" s="10" t="s">
        <v>24</v>
      </c>
      <c r="D712" s="11">
        <v>158360.26999999999</v>
      </c>
      <c r="E712" s="68"/>
      <c r="F712" s="26"/>
      <c r="G712" s="17"/>
      <c r="H712" s="13" t="s">
        <v>45</v>
      </c>
      <c r="I712" s="10" t="s">
        <v>1179</v>
      </c>
    </row>
    <row r="713" spans="1:9" ht="15.75" customHeight="1" x14ac:dyDescent="0.25">
      <c r="A713" s="4" t="s">
        <v>390</v>
      </c>
      <c r="B713" s="10" t="s">
        <v>1183</v>
      </c>
      <c r="C713" s="10" t="s">
        <v>24</v>
      </c>
      <c r="D713" s="11">
        <v>125991.42</v>
      </c>
      <c r="E713" s="83">
        <f>+F713/42</f>
        <v>220478.54523809525</v>
      </c>
      <c r="F713" s="29">
        <v>9260098.9000000004</v>
      </c>
      <c r="G713" s="62" t="s">
        <v>1168</v>
      </c>
      <c r="H713" s="13" t="s">
        <v>189</v>
      </c>
      <c r="I713" s="13" t="s">
        <v>1184</v>
      </c>
    </row>
    <row r="714" spans="1:9" ht="15.75" hidden="1" customHeight="1" x14ac:dyDescent="0.25">
      <c r="A714" s="4" t="s">
        <v>390</v>
      </c>
      <c r="B714" s="10" t="s">
        <v>1183</v>
      </c>
      <c r="C714" s="10" t="s">
        <v>24</v>
      </c>
      <c r="D714" s="11">
        <v>127700.76</v>
      </c>
      <c r="E714" s="63"/>
      <c r="F714" s="11"/>
      <c r="G714" s="17"/>
      <c r="H714" s="13" t="s">
        <v>398</v>
      </c>
      <c r="I714" s="10" t="s">
        <v>1171</v>
      </c>
    </row>
    <row r="715" spans="1:9" ht="15.75" hidden="1" customHeight="1" x14ac:dyDescent="0.25">
      <c r="A715" s="4" t="s">
        <v>390</v>
      </c>
      <c r="B715" s="10" t="s">
        <v>1183</v>
      </c>
      <c r="C715" s="10" t="s">
        <v>24</v>
      </c>
      <c r="D715" s="11">
        <v>128805</v>
      </c>
      <c r="E715" s="63"/>
      <c r="F715" s="11"/>
      <c r="G715" s="17"/>
      <c r="H715" s="13" t="s">
        <v>443</v>
      </c>
      <c r="I715" s="10" t="s">
        <v>1187</v>
      </c>
    </row>
    <row r="716" spans="1:9" ht="15.75" hidden="1" customHeight="1" x14ac:dyDescent="0.25">
      <c r="A716" s="4" t="s">
        <v>390</v>
      </c>
      <c r="B716" s="10" t="s">
        <v>1183</v>
      </c>
      <c r="C716" s="10" t="s">
        <v>24</v>
      </c>
      <c r="D716" s="11">
        <v>138776.95000000001</v>
      </c>
      <c r="E716" s="63"/>
      <c r="F716" s="11"/>
      <c r="G716" s="17"/>
      <c r="H716" s="13" t="s">
        <v>70</v>
      </c>
      <c r="I716" s="10" t="s">
        <v>1188</v>
      </c>
    </row>
    <row r="717" spans="1:9" ht="15.75" hidden="1" customHeight="1" x14ac:dyDescent="0.25">
      <c r="A717" s="4" t="s">
        <v>390</v>
      </c>
      <c r="B717" s="10" t="s">
        <v>1183</v>
      </c>
      <c r="C717" s="10" t="s">
        <v>24</v>
      </c>
      <c r="D717" s="11">
        <v>141663</v>
      </c>
      <c r="E717" s="63"/>
      <c r="F717" s="11"/>
      <c r="G717" s="17"/>
      <c r="H717" s="13" t="s">
        <v>29</v>
      </c>
      <c r="I717" s="10" t="s">
        <v>1177</v>
      </c>
    </row>
    <row r="718" spans="1:9" ht="15.75" hidden="1" customHeight="1" x14ac:dyDescent="0.25">
      <c r="A718" s="4" t="s">
        <v>390</v>
      </c>
      <c r="B718" s="10" t="s">
        <v>1183</v>
      </c>
      <c r="C718" s="10" t="s">
        <v>24</v>
      </c>
      <c r="D718" s="11">
        <v>149055.82999999999</v>
      </c>
      <c r="E718" s="63"/>
      <c r="F718" s="11"/>
      <c r="G718" s="17"/>
      <c r="H718" s="13" t="s">
        <v>40</v>
      </c>
      <c r="I718" s="10" t="s">
        <v>1190</v>
      </c>
    </row>
    <row r="719" spans="1:9" ht="15.75" hidden="1" customHeight="1" x14ac:dyDescent="0.25">
      <c r="A719" s="4" t="s">
        <v>390</v>
      </c>
      <c r="B719" s="10" t="s">
        <v>1183</v>
      </c>
      <c r="C719" s="10" t="s">
        <v>24</v>
      </c>
      <c r="D719" s="11">
        <v>158000</v>
      </c>
      <c r="E719" s="63"/>
      <c r="F719" s="11"/>
      <c r="G719" s="17"/>
      <c r="H719" s="13" t="s">
        <v>25</v>
      </c>
      <c r="I719" s="10" t="s">
        <v>1179</v>
      </c>
    </row>
    <row r="720" spans="1:9" ht="15.75" hidden="1" customHeight="1" x14ac:dyDescent="0.25">
      <c r="A720" s="4" t="s">
        <v>390</v>
      </c>
      <c r="B720" s="10" t="s">
        <v>1183</v>
      </c>
      <c r="C720" s="10" t="s">
        <v>24</v>
      </c>
      <c r="D720" s="11">
        <v>158360.26999999999</v>
      </c>
      <c r="E720" s="68"/>
      <c r="F720" s="26"/>
      <c r="G720" s="17"/>
      <c r="H720" s="13" t="s">
        <v>45</v>
      </c>
      <c r="I720" s="10" t="s">
        <v>1179</v>
      </c>
    </row>
    <row r="721" spans="1:15" ht="15.75" customHeight="1" x14ac:dyDescent="0.25">
      <c r="A721" s="4" t="s">
        <v>390</v>
      </c>
      <c r="B721" s="10" t="s">
        <v>1193</v>
      </c>
      <c r="C721" s="10" t="s">
        <v>24</v>
      </c>
      <c r="D721" s="11">
        <v>201742.85</v>
      </c>
      <c r="E721" s="81">
        <f>+F721</f>
        <v>3460243.77</v>
      </c>
      <c r="F721" s="27">
        <v>3460243.77</v>
      </c>
      <c r="G721" s="62" t="s">
        <v>1194</v>
      </c>
      <c r="H721" s="13" t="s">
        <v>156</v>
      </c>
      <c r="I721" s="13" t="s">
        <v>227</v>
      </c>
      <c r="J721" s="23"/>
      <c r="K721" s="23"/>
      <c r="L721" s="23"/>
      <c r="M721" s="23"/>
      <c r="N721" s="23"/>
      <c r="O721" s="23"/>
    </row>
    <row r="722" spans="1:15" ht="15.75" hidden="1" customHeight="1" x14ac:dyDescent="0.25">
      <c r="A722" s="4" t="s">
        <v>390</v>
      </c>
      <c r="B722" s="10" t="s">
        <v>1193</v>
      </c>
      <c r="C722" s="10" t="s">
        <v>24</v>
      </c>
      <c r="D722" s="11">
        <v>341177</v>
      </c>
      <c r="E722" s="63"/>
      <c r="F722" s="11"/>
      <c r="G722" s="17"/>
      <c r="H722" s="13" t="s">
        <v>54</v>
      </c>
      <c r="I722" s="10" t="s">
        <v>1196</v>
      </c>
    </row>
    <row r="723" spans="1:15" ht="15.75" hidden="1" customHeight="1" x14ac:dyDescent="0.25">
      <c r="A723" s="4" t="s">
        <v>390</v>
      </c>
      <c r="B723" s="10" t="s">
        <v>1193</v>
      </c>
      <c r="C723" s="10" t="s">
        <v>24</v>
      </c>
      <c r="D723" s="11">
        <v>366851.94</v>
      </c>
      <c r="E723" s="63"/>
      <c r="F723" s="11"/>
      <c r="G723" s="17"/>
      <c r="H723" s="13" t="s">
        <v>189</v>
      </c>
      <c r="I723" s="10" t="s">
        <v>1198</v>
      </c>
    </row>
    <row r="724" spans="1:15" ht="15.75" hidden="1" customHeight="1" x14ac:dyDescent="0.25">
      <c r="A724" s="4" t="s">
        <v>390</v>
      </c>
      <c r="B724" s="10" t="s">
        <v>1193</v>
      </c>
      <c r="C724" s="10" t="s">
        <v>24</v>
      </c>
      <c r="D724" s="11">
        <v>374294.6</v>
      </c>
      <c r="E724" s="63"/>
      <c r="F724" s="11"/>
      <c r="G724" s="17"/>
      <c r="H724" s="13" t="s">
        <v>67</v>
      </c>
      <c r="I724" s="10" t="s">
        <v>396</v>
      </c>
    </row>
    <row r="725" spans="1:15" ht="15.75" hidden="1" customHeight="1" x14ac:dyDescent="0.25">
      <c r="A725" s="4" t="s">
        <v>390</v>
      </c>
      <c r="B725" s="10" t="s">
        <v>1193</v>
      </c>
      <c r="C725" s="10" t="s">
        <v>24</v>
      </c>
      <c r="D725" s="11">
        <v>385333.94</v>
      </c>
      <c r="E725" s="63"/>
      <c r="F725" s="11"/>
      <c r="G725" s="17"/>
      <c r="H725" s="13" t="s">
        <v>70</v>
      </c>
      <c r="I725" s="10" t="s">
        <v>1201</v>
      </c>
    </row>
    <row r="726" spans="1:15" ht="15.75" hidden="1" customHeight="1" x14ac:dyDescent="0.25">
      <c r="A726" s="4" t="s">
        <v>390</v>
      </c>
      <c r="B726" s="10" t="s">
        <v>1193</v>
      </c>
      <c r="C726" s="10" t="s">
        <v>24</v>
      </c>
      <c r="D726" s="11">
        <v>410548</v>
      </c>
      <c r="E726" s="63"/>
      <c r="F726" s="11"/>
      <c r="G726" s="17"/>
      <c r="H726" s="13" t="s">
        <v>443</v>
      </c>
      <c r="I726" s="10" t="s">
        <v>1203</v>
      </c>
    </row>
    <row r="727" spans="1:15" ht="15.75" hidden="1" customHeight="1" x14ac:dyDescent="0.25">
      <c r="A727" s="4" t="s">
        <v>390</v>
      </c>
      <c r="B727" s="10" t="s">
        <v>1193</v>
      </c>
      <c r="C727" s="10" t="s">
        <v>24</v>
      </c>
      <c r="D727" s="11">
        <v>439218.44</v>
      </c>
      <c r="E727" s="63"/>
      <c r="F727" s="11"/>
      <c r="G727" s="17"/>
      <c r="H727" s="13" t="s">
        <v>40</v>
      </c>
      <c r="I727" s="10" t="s">
        <v>227</v>
      </c>
    </row>
    <row r="728" spans="1:15" ht="15.75" hidden="1" customHeight="1" x14ac:dyDescent="0.25">
      <c r="A728" s="4" t="s">
        <v>390</v>
      </c>
      <c r="B728" s="10" t="s">
        <v>1193</v>
      </c>
      <c r="C728" s="10" t="s">
        <v>24</v>
      </c>
      <c r="D728" s="11">
        <v>464921.33</v>
      </c>
      <c r="E728" s="63"/>
      <c r="F728" s="11"/>
      <c r="G728" s="17"/>
      <c r="H728" s="13" t="s">
        <v>29</v>
      </c>
      <c r="I728" s="10" t="s">
        <v>1206</v>
      </c>
    </row>
    <row r="729" spans="1:15" ht="15.75" hidden="1" customHeight="1" x14ac:dyDescent="0.25">
      <c r="A729" s="4" t="s">
        <v>390</v>
      </c>
      <c r="B729" s="10" t="s">
        <v>1193</v>
      </c>
      <c r="C729" s="10" t="s">
        <v>28</v>
      </c>
      <c r="D729" s="11">
        <v>486602.95</v>
      </c>
      <c r="E729" s="63"/>
      <c r="F729" s="11"/>
      <c r="G729" s="17"/>
      <c r="H729" s="13" t="s">
        <v>70</v>
      </c>
      <c r="I729" s="10" t="s">
        <v>1208</v>
      </c>
    </row>
    <row r="730" spans="1:15" ht="15.75" hidden="1" customHeight="1" x14ac:dyDescent="0.25">
      <c r="A730" s="4" t="s">
        <v>390</v>
      </c>
      <c r="B730" s="10" t="s">
        <v>1193</v>
      </c>
      <c r="C730" s="10" t="s">
        <v>24</v>
      </c>
      <c r="D730" s="11">
        <v>505858.52</v>
      </c>
      <c r="E730" s="63"/>
      <c r="F730" s="11"/>
      <c r="G730" s="17"/>
      <c r="H730" s="13" t="s">
        <v>398</v>
      </c>
      <c r="I730" s="10" t="s">
        <v>1210</v>
      </c>
    </row>
    <row r="731" spans="1:15" ht="15.75" hidden="1" customHeight="1" x14ac:dyDescent="0.25">
      <c r="A731" s="4" t="s">
        <v>390</v>
      </c>
      <c r="B731" s="10" t="s">
        <v>1193</v>
      </c>
      <c r="C731" s="10" t="s">
        <v>24</v>
      </c>
      <c r="D731" s="11">
        <v>609947.61</v>
      </c>
      <c r="E731" s="63"/>
      <c r="F731" s="11"/>
      <c r="G731" s="17"/>
      <c r="H731" s="13" t="s">
        <v>45</v>
      </c>
      <c r="I731" s="10" t="s">
        <v>227</v>
      </c>
    </row>
    <row r="732" spans="1:15" ht="15.75" hidden="1" customHeight="1" x14ac:dyDescent="0.25">
      <c r="A732" s="4" t="s">
        <v>390</v>
      </c>
      <c r="B732" s="10" t="s">
        <v>1193</v>
      </c>
      <c r="C732" s="10" t="s">
        <v>28</v>
      </c>
      <c r="D732" s="11">
        <v>609947.61</v>
      </c>
      <c r="E732" s="63"/>
      <c r="F732" s="11"/>
      <c r="G732" s="17"/>
      <c r="H732" s="13" t="s">
        <v>45</v>
      </c>
      <c r="I732" s="10" t="s">
        <v>697</v>
      </c>
    </row>
    <row r="733" spans="1:15" ht="15.75" hidden="1" customHeight="1" x14ac:dyDescent="0.25">
      <c r="A733" s="4" t="s">
        <v>390</v>
      </c>
      <c r="B733" s="10" t="s">
        <v>1193</v>
      </c>
      <c r="C733" s="10" t="s">
        <v>52</v>
      </c>
      <c r="D733" s="11">
        <v>690924.85</v>
      </c>
      <c r="E733" s="63"/>
      <c r="F733" s="11"/>
      <c r="G733" s="17"/>
      <c r="H733" s="13" t="s">
        <v>70</v>
      </c>
      <c r="I733" s="10" t="s">
        <v>1214</v>
      </c>
    </row>
    <row r="734" spans="1:15" ht="15.75" hidden="1" customHeight="1" x14ac:dyDescent="0.25">
      <c r="A734" s="4" t="s">
        <v>390</v>
      </c>
      <c r="B734" s="10" t="s">
        <v>1193</v>
      </c>
      <c r="C734" s="10" t="s">
        <v>24</v>
      </c>
      <c r="D734" s="11">
        <v>698300.2</v>
      </c>
      <c r="E734" s="63"/>
      <c r="F734" s="11"/>
      <c r="G734" s="17"/>
      <c r="H734" s="13" t="s">
        <v>163</v>
      </c>
      <c r="I734" s="10" t="s">
        <v>1216</v>
      </c>
    </row>
    <row r="735" spans="1:15" ht="15.75" hidden="1" customHeight="1" x14ac:dyDescent="0.25">
      <c r="A735" s="4" t="s">
        <v>390</v>
      </c>
      <c r="B735" s="10" t="s">
        <v>1193</v>
      </c>
      <c r="C735" s="10" t="s">
        <v>28</v>
      </c>
      <c r="D735" s="11">
        <v>710272.99</v>
      </c>
      <c r="E735" s="63"/>
      <c r="F735" s="11"/>
      <c r="G735" s="17"/>
      <c r="H735" s="13" t="s">
        <v>40</v>
      </c>
      <c r="I735" s="10" t="s">
        <v>697</v>
      </c>
    </row>
    <row r="736" spans="1:15" ht="15.75" hidden="1" customHeight="1" x14ac:dyDescent="0.25">
      <c r="A736" s="4" t="s">
        <v>390</v>
      </c>
      <c r="B736" s="10" t="s">
        <v>1193</v>
      </c>
      <c r="C736" s="10" t="s">
        <v>261</v>
      </c>
      <c r="D736" s="11">
        <v>3856988.95</v>
      </c>
      <c r="E736" s="63"/>
      <c r="F736" s="11"/>
      <c r="G736" s="17"/>
      <c r="H736" s="13" t="s">
        <v>70</v>
      </c>
      <c r="I736" s="10" t="s">
        <v>1219</v>
      </c>
      <c r="J736" s="23"/>
      <c r="K736" s="23"/>
      <c r="L736" s="23"/>
      <c r="M736" s="23"/>
      <c r="N736" s="23"/>
      <c r="O736" s="23"/>
    </row>
    <row r="737" spans="1:15" ht="15.75" hidden="1" customHeight="1" x14ac:dyDescent="0.25">
      <c r="A737" s="4" t="s">
        <v>390</v>
      </c>
      <c r="B737" s="10" t="s">
        <v>1193</v>
      </c>
      <c r="C737" s="10" t="s">
        <v>52</v>
      </c>
      <c r="D737" s="11">
        <v>3960220.02</v>
      </c>
      <c r="E737" s="68"/>
      <c r="F737" s="26"/>
      <c r="G737" s="17"/>
      <c r="H737" s="13" t="s">
        <v>40</v>
      </c>
      <c r="I737" s="10" t="s">
        <v>1221</v>
      </c>
      <c r="J737" s="23"/>
      <c r="K737" s="23"/>
      <c r="L737" s="23"/>
      <c r="M737" s="23"/>
      <c r="N737" s="23"/>
      <c r="O737" s="23"/>
    </row>
    <row r="738" spans="1:15" ht="15.75" customHeight="1" x14ac:dyDescent="0.25">
      <c r="A738" s="4" t="s">
        <v>390</v>
      </c>
      <c r="B738" s="10" t="s">
        <v>1223</v>
      </c>
      <c r="C738" s="10" t="s">
        <v>24</v>
      </c>
      <c r="D738" s="11">
        <v>68235</v>
      </c>
      <c r="E738" s="81">
        <f>F738/2</f>
        <v>692049.42500000005</v>
      </c>
      <c r="F738" s="27">
        <v>1384098.85</v>
      </c>
      <c r="G738" s="17" t="s">
        <v>1194</v>
      </c>
      <c r="H738" s="13" t="s">
        <v>54</v>
      </c>
      <c r="I738" s="13" t="s">
        <v>1196</v>
      </c>
    </row>
    <row r="739" spans="1:15" ht="15.75" hidden="1" customHeight="1" x14ac:dyDescent="0.25">
      <c r="A739" s="4" t="s">
        <v>390</v>
      </c>
      <c r="B739" s="10" t="s">
        <v>1223</v>
      </c>
      <c r="C739" s="10" t="s">
        <v>24</v>
      </c>
      <c r="D739" s="11">
        <v>73370.460000000006</v>
      </c>
      <c r="E739" s="63"/>
      <c r="F739" s="11"/>
      <c r="G739" s="17"/>
      <c r="H739" s="13" t="s">
        <v>189</v>
      </c>
      <c r="I739" s="10" t="s">
        <v>1225</v>
      </c>
    </row>
    <row r="740" spans="1:15" ht="15.75" hidden="1" customHeight="1" x14ac:dyDescent="0.25">
      <c r="A740" s="4" t="s">
        <v>390</v>
      </c>
      <c r="B740" s="10" t="s">
        <v>1223</v>
      </c>
      <c r="C740" s="10" t="s">
        <v>24</v>
      </c>
      <c r="D740" s="11">
        <v>74858.990000000005</v>
      </c>
      <c r="E740" s="63"/>
      <c r="F740" s="11"/>
      <c r="G740" s="17"/>
      <c r="H740" s="13" t="s">
        <v>67</v>
      </c>
      <c r="I740" s="10" t="s">
        <v>396</v>
      </c>
    </row>
    <row r="741" spans="1:15" ht="15.75" hidden="1" customHeight="1" x14ac:dyDescent="0.25">
      <c r="A741" s="4" t="s">
        <v>390</v>
      </c>
      <c r="B741" s="10" t="s">
        <v>1223</v>
      </c>
      <c r="C741" s="10" t="s">
        <v>24</v>
      </c>
      <c r="D741" s="11">
        <v>77066.81</v>
      </c>
      <c r="E741" s="63"/>
      <c r="F741" s="11"/>
      <c r="G741" s="17"/>
      <c r="H741" s="13" t="s">
        <v>70</v>
      </c>
      <c r="I741" s="10" t="s">
        <v>1228</v>
      </c>
    </row>
    <row r="742" spans="1:15" ht="15.75" hidden="1" customHeight="1" x14ac:dyDescent="0.25">
      <c r="A742" s="4" t="s">
        <v>390</v>
      </c>
      <c r="B742" s="10" t="s">
        <v>1223</v>
      </c>
      <c r="C742" s="10" t="s">
        <v>24</v>
      </c>
      <c r="D742" s="11">
        <v>82110</v>
      </c>
      <c r="E742" s="63"/>
      <c r="F742" s="11"/>
      <c r="G742" s="17"/>
      <c r="H742" s="13" t="s">
        <v>443</v>
      </c>
      <c r="I742" s="10" t="s">
        <v>1203</v>
      </c>
    </row>
    <row r="743" spans="1:15" ht="15.75" hidden="1" customHeight="1" x14ac:dyDescent="0.25">
      <c r="A743" s="4" t="s">
        <v>390</v>
      </c>
      <c r="B743" s="10" t="s">
        <v>1223</v>
      </c>
      <c r="C743" s="10" t="s">
        <v>24</v>
      </c>
      <c r="D743" s="11">
        <v>88307.08</v>
      </c>
      <c r="E743" s="63"/>
      <c r="F743" s="11"/>
      <c r="G743" s="17"/>
      <c r="H743" s="13" t="s">
        <v>45</v>
      </c>
      <c r="I743" s="10" t="s">
        <v>853</v>
      </c>
    </row>
    <row r="744" spans="1:15" ht="15.75" hidden="1" customHeight="1" x14ac:dyDescent="0.25">
      <c r="A744" s="4" t="s">
        <v>390</v>
      </c>
      <c r="B744" s="10" t="s">
        <v>1223</v>
      </c>
      <c r="C744" s="10" t="s">
        <v>28</v>
      </c>
      <c r="D744" s="11">
        <v>88307.08</v>
      </c>
      <c r="E744" s="63"/>
      <c r="F744" s="11"/>
      <c r="G744" s="17"/>
      <c r="H744" s="13" t="s">
        <v>45</v>
      </c>
      <c r="I744" s="10" t="s">
        <v>227</v>
      </c>
    </row>
    <row r="745" spans="1:15" ht="15.75" hidden="1" customHeight="1" x14ac:dyDescent="0.25">
      <c r="A745" s="4" t="s">
        <v>390</v>
      </c>
      <c r="B745" s="10" t="s">
        <v>1223</v>
      </c>
      <c r="C745" s="10" t="s">
        <v>24</v>
      </c>
      <c r="D745" s="11">
        <v>92325.67</v>
      </c>
      <c r="E745" s="63"/>
      <c r="F745" s="11"/>
      <c r="G745" s="17"/>
      <c r="H745" s="13" t="s">
        <v>40</v>
      </c>
      <c r="I745" s="10" t="s">
        <v>227</v>
      </c>
    </row>
    <row r="746" spans="1:15" ht="15.75" hidden="1" customHeight="1" x14ac:dyDescent="0.25">
      <c r="A746" s="4" t="s">
        <v>390</v>
      </c>
      <c r="B746" s="10" t="s">
        <v>1223</v>
      </c>
      <c r="C746" s="10" t="s">
        <v>24</v>
      </c>
      <c r="D746" s="11">
        <v>92986.41</v>
      </c>
      <c r="E746" s="63"/>
      <c r="F746" s="11"/>
      <c r="G746" s="17"/>
      <c r="H746" s="13" t="s">
        <v>29</v>
      </c>
      <c r="I746" s="10" t="s">
        <v>1206</v>
      </c>
    </row>
    <row r="747" spans="1:15" ht="15.75" hidden="1" customHeight="1" x14ac:dyDescent="0.25">
      <c r="A747" s="4" t="s">
        <v>390</v>
      </c>
      <c r="B747" s="10" t="s">
        <v>1223</v>
      </c>
      <c r="C747" s="10" t="s">
        <v>28</v>
      </c>
      <c r="D747" s="11">
        <v>97320.68</v>
      </c>
      <c r="E747" s="63"/>
      <c r="F747" s="11"/>
      <c r="G747" s="17"/>
      <c r="H747" s="13" t="s">
        <v>70</v>
      </c>
      <c r="I747" s="10" t="s">
        <v>1233</v>
      </c>
    </row>
    <row r="748" spans="1:15" ht="15.75" hidden="1" customHeight="1" x14ac:dyDescent="0.25">
      <c r="A748" s="4" t="s">
        <v>390</v>
      </c>
      <c r="B748" s="10" t="s">
        <v>1223</v>
      </c>
      <c r="C748" s="10" t="s">
        <v>24</v>
      </c>
      <c r="D748" s="11">
        <v>101164.89</v>
      </c>
      <c r="E748" s="63"/>
      <c r="F748" s="11"/>
      <c r="G748" s="17"/>
      <c r="H748" s="13" t="s">
        <v>398</v>
      </c>
      <c r="I748" s="10" t="s">
        <v>1235</v>
      </c>
    </row>
    <row r="749" spans="1:15" ht="15.75" hidden="1" customHeight="1" x14ac:dyDescent="0.25">
      <c r="A749" s="4" t="s">
        <v>390</v>
      </c>
      <c r="B749" s="10" t="s">
        <v>1223</v>
      </c>
      <c r="C749" s="10" t="s">
        <v>52</v>
      </c>
      <c r="D749" s="11">
        <v>138508.34</v>
      </c>
      <c r="E749" s="63"/>
      <c r="F749" s="11"/>
      <c r="G749" s="17"/>
      <c r="H749" s="13" t="s">
        <v>70</v>
      </c>
      <c r="I749" s="10" t="s">
        <v>1237</v>
      </c>
    </row>
    <row r="750" spans="1:15" ht="15.75" hidden="1" customHeight="1" x14ac:dyDescent="0.25">
      <c r="A750" s="4" t="s">
        <v>390</v>
      </c>
      <c r="B750" s="10" t="s">
        <v>1223</v>
      </c>
      <c r="C750" s="10" t="s">
        <v>24</v>
      </c>
      <c r="D750" s="11">
        <v>139986.94</v>
      </c>
      <c r="E750" s="63"/>
      <c r="F750" s="11"/>
      <c r="G750" s="17"/>
      <c r="H750" s="13" t="s">
        <v>163</v>
      </c>
      <c r="I750" s="10" t="s">
        <v>1239</v>
      </c>
    </row>
    <row r="751" spans="1:15" ht="15.75" hidden="1" customHeight="1" x14ac:dyDescent="0.25">
      <c r="A751" s="4" t="s">
        <v>390</v>
      </c>
      <c r="B751" s="10" t="s">
        <v>1223</v>
      </c>
      <c r="C751" s="10" t="s">
        <v>28</v>
      </c>
      <c r="D751" s="11">
        <v>147849.69</v>
      </c>
      <c r="E751" s="63"/>
      <c r="F751" s="11"/>
      <c r="G751" s="17"/>
      <c r="H751" s="13" t="s">
        <v>40</v>
      </c>
      <c r="I751" s="10" t="s">
        <v>1241</v>
      </c>
    </row>
    <row r="752" spans="1:15" ht="15.75" hidden="1" customHeight="1" x14ac:dyDescent="0.25">
      <c r="A752" s="4" t="s">
        <v>390</v>
      </c>
      <c r="B752" s="10" t="s">
        <v>1223</v>
      </c>
      <c r="C752" s="10" t="s">
        <v>24</v>
      </c>
      <c r="D752" s="11">
        <v>504356.64</v>
      </c>
      <c r="E752" s="63"/>
      <c r="F752" s="11"/>
      <c r="G752" s="17"/>
      <c r="H752" s="13" t="s">
        <v>156</v>
      </c>
      <c r="I752" s="10" t="s">
        <v>227</v>
      </c>
      <c r="J752" s="23"/>
      <c r="K752" s="23"/>
      <c r="L752" s="23"/>
      <c r="M752" s="23"/>
      <c r="N752" s="23"/>
      <c r="O752" s="23"/>
    </row>
    <row r="753" spans="1:15" ht="15.75" hidden="1" customHeight="1" x14ac:dyDescent="0.25">
      <c r="A753" s="4" t="s">
        <v>390</v>
      </c>
      <c r="B753" s="10" t="s">
        <v>1223</v>
      </c>
      <c r="C753" s="10" t="s">
        <v>261</v>
      </c>
      <c r="D753" s="11">
        <v>771398.07</v>
      </c>
      <c r="E753" s="63"/>
      <c r="F753" s="11"/>
      <c r="G753" s="17"/>
      <c r="H753" s="13" t="s">
        <v>70</v>
      </c>
      <c r="I753" s="10" t="s">
        <v>1243</v>
      </c>
      <c r="J753" s="23"/>
      <c r="K753" s="23"/>
      <c r="L753" s="23"/>
      <c r="M753" s="23"/>
      <c r="N753" s="23"/>
      <c r="O753" s="23"/>
    </row>
    <row r="754" spans="1:15" ht="15.75" hidden="1" customHeight="1" x14ac:dyDescent="0.25">
      <c r="A754" s="4" t="s">
        <v>390</v>
      </c>
      <c r="B754" s="10" t="s">
        <v>1223</v>
      </c>
      <c r="C754" s="10" t="s">
        <v>52</v>
      </c>
      <c r="D754" s="11">
        <v>792044.29</v>
      </c>
      <c r="E754" s="68"/>
      <c r="F754" s="26"/>
      <c r="G754" s="17"/>
      <c r="H754" s="13" t="s">
        <v>40</v>
      </c>
      <c r="I754" s="10" t="s">
        <v>1221</v>
      </c>
      <c r="J754" s="23"/>
      <c r="K754" s="23"/>
      <c r="L754" s="23"/>
      <c r="M754" s="23"/>
      <c r="N754" s="23"/>
      <c r="O754" s="23"/>
    </row>
    <row r="755" spans="1:15" ht="15.75" customHeight="1" x14ac:dyDescent="0.25">
      <c r="A755" s="4" t="s">
        <v>390</v>
      </c>
      <c r="B755" s="10" t="s">
        <v>1246</v>
      </c>
      <c r="C755" s="10" t="s">
        <v>24</v>
      </c>
      <c r="D755" s="11">
        <v>6236</v>
      </c>
      <c r="E755" s="81">
        <f>F755/50</f>
        <v>15140.357400000001</v>
      </c>
      <c r="F755" s="27">
        <v>757017.87</v>
      </c>
      <c r="G755" s="62" t="s">
        <v>1247</v>
      </c>
      <c r="H755" s="13" t="s">
        <v>409</v>
      </c>
      <c r="I755" s="13" t="s">
        <v>1248</v>
      </c>
    </row>
    <row r="756" spans="1:15" ht="15.75" hidden="1" customHeight="1" x14ac:dyDescent="0.25">
      <c r="A756" s="4" t="s">
        <v>390</v>
      </c>
      <c r="B756" s="10" t="s">
        <v>1246</v>
      </c>
      <c r="C756" s="10" t="s">
        <v>24</v>
      </c>
      <c r="D756" s="11">
        <v>6977.44</v>
      </c>
      <c r="E756" s="63"/>
      <c r="F756" s="11"/>
      <c r="G756" s="17"/>
      <c r="H756" s="13" t="s">
        <v>29</v>
      </c>
      <c r="I756" s="10" t="s">
        <v>1250</v>
      </c>
    </row>
    <row r="757" spans="1:15" ht="15.75" hidden="1" customHeight="1" x14ac:dyDescent="0.25">
      <c r="A757" s="4" t="s">
        <v>390</v>
      </c>
      <c r="B757" s="10" t="s">
        <v>1246</v>
      </c>
      <c r="C757" s="10" t="s">
        <v>24</v>
      </c>
      <c r="D757" s="11">
        <v>7210.18</v>
      </c>
      <c r="E757" s="63"/>
      <c r="F757" s="11"/>
      <c r="G757" s="17"/>
      <c r="H757" s="13" t="s">
        <v>45</v>
      </c>
      <c r="I757" s="10" t="s">
        <v>481</v>
      </c>
    </row>
    <row r="758" spans="1:15" ht="15.75" hidden="1" customHeight="1" x14ac:dyDescent="0.25">
      <c r="A758" s="4" t="s">
        <v>390</v>
      </c>
      <c r="B758" s="10" t="s">
        <v>1246</v>
      </c>
      <c r="C758" s="10" t="s">
        <v>24</v>
      </c>
      <c r="D758" s="11">
        <v>15642.77</v>
      </c>
      <c r="E758" s="68"/>
      <c r="F758" s="26"/>
      <c r="G758" s="17"/>
      <c r="H758" s="13" t="s">
        <v>40</v>
      </c>
      <c r="I758" s="10" t="s">
        <v>1253</v>
      </c>
    </row>
    <row r="759" spans="1:15" ht="15.75" customHeight="1" x14ac:dyDescent="0.25">
      <c r="A759" s="4" t="s">
        <v>390</v>
      </c>
      <c r="B759" s="10" t="s">
        <v>1255</v>
      </c>
      <c r="C759" s="10" t="s">
        <v>24</v>
      </c>
      <c r="D759" s="11">
        <v>22496.16</v>
      </c>
      <c r="E759" s="83">
        <f>F759/50</f>
        <v>52613.136200000001</v>
      </c>
      <c r="F759" s="29">
        <v>2630656.81</v>
      </c>
      <c r="G759" s="62" t="s">
        <v>1247</v>
      </c>
      <c r="H759" s="13" t="s">
        <v>45</v>
      </c>
      <c r="I759" s="13" t="s">
        <v>481</v>
      </c>
    </row>
    <row r="760" spans="1:15" ht="15.75" hidden="1" customHeight="1" x14ac:dyDescent="0.25">
      <c r="A760" s="4" t="s">
        <v>390</v>
      </c>
      <c r="B760" s="10" t="s">
        <v>1255</v>
      </c>
      <c r="C760" s="10" t="s">
        <v>24</v>
      </c>
      <c r="D760" s="11">
        <v>54023.9</v>
      </c>
      <c r="E760" s="68"/>
      <c r="F760" s="26"/>
      <c r="G760" s="17"/>
      <c r="H760" s="13" t="s">
        <v>40</v>
      </c>
      <c r="I760" s="10" t="s">
        <v>1253</v>
      </c>
    </row>
    <row r="761" spans="1:15" ht="15.75" customHeight="1" x14ac:dyDescent="0.25">
      <c r="A761" s="4" t="s">
        <v>390</v>
      </c>
      <c r="B761" s="10" t="s">
        <v>1258</v>
      </c>
      <c r="C761" s="10" t="s">
        <v>24</v>
      </c>
      <c r="D761" s="11">
        <v>207423.39</v>
      </c>
      <c r="E761" s="84">
        <f>F761/5</f>
        <v>344863.95799999998</v>
      </c>
      <c r="F761" s="43">
        <v>1724319.79</v>
      </c>
      <c r="G761" s="44" t="s">
        <v>1259</v>
      </c>
      <c r="H761" s="13" t="s">
        <v>398</v>
      </c>
      <c r="I761" s="13" t="s">
        <v>1260</v>
      </c>
    </row>
    <row r="762" spans="1:15" ht="15.75" hidden="1" customHeight="1" x14ac:dyDescent="0.25">
      <c r="A762" s="4" t="s">
        <v>390</v>
      </c>
      <c r="B762" s="10" t="s">
        <v>1258</v>
      </c>
      <c r="C762" s="10" t="s">
        <v>24</v>
      </c>
      <c r="D762" s="11">
        <v>209830.99</v>
      </c>
      <c r="E762" s="70"/>
      <c r="F762" s="45"/>
      <c r="G762" s="46"/>
      <c r="H762" s="13" t="s">
        <v>70</v>
      </c>
      <c r="I762" s="10" t="s">
        <v>1262</v>
      </c>
    </row>
    <row r="763" spans="1:15" ht="15.75" hidden="1" customHeight="1" x14ac:dyDescent="0.25">
      <c r="A763" s="4" t="s">
        <v>390</v>
      </c>
      <c r="B763" s="10" t="s">
        <v>1258</v>
      </c>
      <c r="C763" s="10" t="s">
        <v>24</v>
      </c>
      <c r="D763" s="11">
        <v>221080</v>
      </c>
      <c r="E763" s="70"/>
      <c r="F763" s="45"/>
      <c r="G763" s="46"/>
      <c r="H763" s="13" t="s">
        <v>443</v>
      </c>
      <c r="I763" s="10" t="s">
        <v>1264</v>
      </c>
    </row>
    <row r="764" spans="1:15" ht="15.75" hidden="1" customHeight="1" x14ac:dyDescent="0.25">
      <c r="A764" s="4" t="s">
        <v>390</v>
      </c>
      <c r="B764" s="10" t="s">
        <v>1258</v>
      </c>
      <c r="C764" s="10" t="s">
        <v>24</v>
      </c>
      <c r="D764" s="11">
        <v>243432.5</v>
      </c>
      <c r="E764" s="70"/>
      <c r="F764" s="45"/>
      <c r="G764" s="46"/>
      <c r="H764" s="13" t="s">
        <v>40</v>
      </c>
      <c r="I764" s="10" t="s">
        <v>1266</v>
      </c>
    </row>
    <row r="765" spans="1:15" ht="15.75" hidden="1" customHeight="1" x14ac:dyDescent="0.25">
      <c r="A765" s="4" t="s">
        <v>390</v>
      </c>
      <c r="B765" s="10" t="s">
        <v>1258</v>
      </c>
      <c r="C765" s="10" t="s">
        <v>24</v>
      </c>
      <c r="D765" s="11">
        <v>245701.57</v>
      </c>
      <c r="E765" s="71"/>
      <c r="F765" s="47"/>
      <c r="G765" s="46"/>
      <c r="H765" s="13" t="s">
        <v>45</v>
      </c>
      <c r="I765" s="10" t="s">
        <v>1266</v>
      </c>
    </row>
    <row r="766" spans="1:15" ht="15.75" customHeight="1" x14ac:dyDescent="0.25">
      <c r="A766" s="4" t="s">
        <v>390</v>
      </c>
      <c r="B766" s="10" t="s">
        <v>1269</v>
      </c>
      <c r="C766" s="10" t="s">
        <v>24</v>
      </c>
      <c r="D766" s="11">
        <v>14199.62</v>
      </c>
      <c r="E766" s="85">
        <f>F766/10</f>
        <v>67029.149000000005</v>
      </c>
      <c r="F766" s="48">
        <v>670291.49</v>
      </c>
      <c r="G766" s="44" t="s">
        <v>1270</v>
      </c>
      <c r="H766" s="13" t="s">
        <v>29</v>
      </c>
      <c r="I766" s="13" t="s">
        <v>1271</v>
      </c>
    </row>
    <row r="767" spans="1:15" ht="15.75" hidden="1" customHeight="1" x14ac:dyDescent="0.25">
      <c r="A767" s="4" t="s">
        <v>390</v>
      </c>
      <c r="B767" s="10" t="s">
        <v>1269</v>
      </c>
      <c r="C767" s="10" t="s">
        <v>24</v>
      </c>
      <c r="D767" s="11">
        <v>14308.15</v>
      </c>
      <c r="E767" s="70"/>
      <c r="F767" s="45"/>
      <c r="G767" s="46"/>
      <c r="H767" s="13" t="s">
        <v>156</v>
      </c>
      <c r="I767" s="10" t="s">
        <v>635</v>
      </c>
    </row>
    <row r="768" spans="1:15" ht="15.75" hidden="1" customHeight="1" x14ac:dyDescent="0.25">
      <c r="A768" s="4" t="s">
        <v>390</v>
      </c>
      <c r="B768" s="10" t="s">
        <v>1269</v>
      </c>
      <c r="C768" s="10" t="s">
        <v>24</v>
      </c>
      <c r="D768" s="11">
        <v>15450</v>
      </c>
      <c r="E768" s="70"/>
      <c r="F768" s="45"/>
      <c r="G768" s="46"/>
      <c r="H768" s="13" t="s">
        <v>32</v>
      </c>
      <c r="I768" s="10" t="s">
        <v>635</v>
      </c>
    </row>
    <row r="769" spans="1:9" ht="15.75" hidden="1" customHeight="1" x14ac:dyDescent="0.25">
      <c r="A769" s="4" t="s">
        <v>390</v>
      </c>
      <c r="B769" s="10" t="s">
        <v>1269</v>
      </c>
      <c r="C769" s="10" t="s">
        <v>24</v>
      </c>
      <c r="D769" s="11">
        <v>16099</v>
      </c>
      <c r="E769" s="70"/>
      <c r="F769" s="45"/>
      <c r="G769" s="46"/>
      <c r="H769" s="13" t="s">
        <v>25</v>
      </c>
      <c r="I769" s="10" t="s">
        <v>179</v>
      </c>
    </row>
    <row r="770" spans="1:9" ht="15.75" hidden="1" customHeight="1" x14ac:dyDescent="0.25">
      <c r="A770" s="4" t="s">
        <v>390</v>
      </c>
      <c r="B770" s="10" t="s">
        <v>1269</v>
      </c>
      <c r="C770" s="10" t="s">
        <v>24</v>
      </c>
      <c r="D770" s="11">
        <v>16118.24</v>
      </c>
      <c r="E770" s="70"/>
      <c r="F770" s="45"/>
      <c r="G770" s="46"/>
      <c r="H770" s="13" t="s">
        <v>40</v>
      </c>
      <c r="I770" s="10" t="s">
        <v>886</v>
      </c>
    </row>
    <row r="771" spans="1:9" ht="15.75" hidden="1" customHeight="1" x14ac:dyDescent="0.25">
      <c r="A771" s="4" t="s">
        <v>390</v>
      </c>
      <c r="B771" s="10" t="s">
        <v>1269</v>
      </c>
      <c r="C771" s="10" t="s">
        <v>24</v>
      </c>
      <c r="D771" s="11">
        <v>16400</v>
      </c>
      <c r="E771" s="70"/>
      <c r="F771" s="45"/>
      <c r="G771" s="46"/>
      <c r="H771" s="13" t="s">
        <v>54</v>
      </c>
      <c r="I771" s="10" t="s">
        <v>1276</v>
      </c>
    </row>
    <row r="772" spans="1:9" ht="15.75" hidden="1" customHeight="1" x14ac:dyDescent="0.25">
      <c r="A772" s="4" t="s">
        <v>390</v>
      </c>
      <c r="B772" s="10" t="s">
        <v>1269</v>
      </c>
      <c r="C772" s="10" t="s">
        <v>24</v>
      </c>
      <c r="D772" s="11">
        <v>16740.36</v>
      </c>
      <c r="E772" s="70"/>
      <c r="F772" s="45"/>
      <c r="G772" s="46"/>
      <c r="H772" s="13" t="s">
        <v>48</v>
      </c>
      <c r="I772" s="10" t="s">
        <v>635</v>
      </c>
    </row>
    <row r="773" spans="1:9" ht="15.75" hidden="1" customHeight="1" x14ac:dyDescent="0.25">
      <c r="A773" s="4" t="s">
        <v>390</v>
      </c>
      <c r="B773" s="10" t="s">
        <v>1269</v>
      </c>
      <c r="C773" s="10" t="s">
        <v>24</v>
      </c>
      <c r="D773" s="11">
        <v>17169.900000000001</v>
      </c>
      <c r="E773" s="70"/>
      <c r="F773" s="45"/>
      <c r="G773" s="46"/>
      <c r="H773" s="13" t="s">
        <v>45</v>
      </c>
      <c r="I773" s="10" t="s">
        <v>635</v>
      </c>
    </row>
    <row r="774" spans="1:9" ht="15.75" hidden="1" customHeight="1" x14ac:dyDescent="0.25">
      <c r="A774" s="4" t="s">
        <v>390</v>
      </c>
      <c r="B774" s="10" t="s">
        <v>1269</v>
      </c>
      <c r="C774" s="10" t="s">
        <v>28</v>
      </c>
      <c r="D774" s="11">
        <v>18438</v>
      </c>
      <c r="E774" s="70"/>
      <c r="F774" s="45"/>
      <c r="G774" s="46"/>
      <c r="H774" s="13" t="s">
        <v>25</v>
      </c>
      <c r="I774" s="10" t="s">
        <v>635</v>
      </c>
    </row>
    <row r="775" spans="1:9" ht="15.75" hidden="1" customHeight="1" x14ac:dyDescent="0.25">
      <c r="A775" s="4" t="s">
        <v>390</v>
      </c>
      <c r="B775" s="10" t="s">
        <v>1269</v>
      </c>
      <c r="C775" s="10" t="s">
        <v>24</v>
      </c>
      <c r="D775" s="11">
        <v>21626.48</v>
      </c>
      <c r="E775" s="70"/>
      <c r="F775" s="45"/>
      <c r="G775" s="46"/>
      <c r="H775" s="13" t="s">
        <v>85</v>
      </c>
      <c r="I775" s="10" t="s">
        <v>635</v>
      </c>
    </row>
    <row r="776" spans="1:9" ht="15.75" hidden="1" customHeight="1" x14ac:dyDescent="0.25">
      <c r="A776" s="4" t="s">
        <v>390</v>
      </c>
      <c r="B776" s="10" t="s">
        <v>1269</v>
      </c>
      <c r="C776" s="10" t="s">
        <v>28</v>
      </c>
      <c r="D776" s="11">
        <v>22454.69</v>
      </c>
      <c r="E776" s="70"/>
      <c r="F776" s="45"/>
      <c r="G776" s="46"/>
      <c r="H776" s="13" t="s">
        <v>40</v>
      </c>
      <c r="I776" s="10" t="s">
        <v>937</v>
      </c>
    </row>
    <row r="777" spans="1:9" ht="15.75" hidden="1" customHeight="1" x14ac:dyDescent="0.25">
      <c r="A777" s="4" t="s">
        <v>390</v>
      </c>
      <c r="B777" s="10" t="s">
        <v>1269</v>
      </c>
      <c r="C777" s="10" t="s">
        <v>24</v>
      </c>
      <c r="D777" s="11">
        <v>33026.29</v>
      </c>
      <c r="E777" s="70"/>
      <c r="F777" s="45"/>
      <c r="G777" s="46"/>
      <c r="H777" s="13" t="s">
        <v>70</v>
      </c>
      <c r="I777" s="10" t="s">
        <v>1282</v>
      </c>
    </row>
    <row r="778" spans="1:9" ht="15.75" hidden="1" customHeight="1" x14ac:dyDescent="0.25">
      <c r="A778" s="4" t="s">
        <v>390</v>
      </c>
      <c r="B778" s="10" t="s">
        <v>1269</v>
      </c>
      <c r="C778" s="10" t="s">
        <v>24</v>
      </c>
      <c r="D778" s="11">
        <v>36163.35</v>
      </c>
      <c r="E778" s="71"/>
      <c r="F778" s="47"/>
      <c r="G778" s="46"/>
      <c r="H778" s="13" t="s">
        <v>398</v>
      </c>
      <c r="I778" s="10" t="s">
        <v>1284</v>
      </c>
    </row>
    <row r="779" spans="1:9" ht="15.75" customHeight="1" x14ac:dyDescent="0.25">
      <c r="A779" s="4" t="s">
        <v>390</v>
      </c>
      <c r="B779" s="10" t="s">
        <v>1286</v>
      </c>
      <c r="C779" s="10" t="s">
        <v>24</v>
      </c>
      <c r="D779" s="11">
        <v>752648.2</v>
      </c>
      <c r="E779" s="85">
        <f>+F779</f>
        <v>1383999.43</v>
      </c>
      <c r="F779" s="48">
        <v>1383999.43</v>
      </c>
      <c r="G779" s="44" t="s">
        <v>1287</v>
      </c>
      <c r="H779" s="13" t="s">
        <v>70</v>
      </c>
      <c r="I779" s="13" t="s">
        <v>1288</v>
      </c>
    </row>
    <row r="780" spans="1:9" ht="15.75" hidden="1" customHeight="1" x14ac:dyDescent="0.25">
      <c r="A780" s="4" t="s">
        <v>390</v>
      </c>
      <c r="B780" s="10" t="s">
        <v>1286</v>
      </c>
      <c r="C780" s="10" t="s">
        <v>24</v>
      </c>
      <c r="D780" s="11">
        <v>760799.63</v>
      </c>
      <c r="E780" s="70"/>
      <c r="F780" s="45"/>
      <c r="G780" s="46"/>
      <c r="H780" s="13" t="s">
        <v>398</v>
      </c>
      <c r="I780" s="10" t="s">
        <v>1290</v>
      </c>
    </row>
    <row r="781" spans="1:9" ht="15.75" hidden="1" customHeight="1" x14ac:dyDescent="0.25">
      <c r="A781" s="4" t="s">
        <v>390</v>
      </c>
      <c r="B781" s="10" t="s">
        <v>1286</v>
      </c>
      <c r="C781" s="10" t="s">
        <v>24</v>
      </c>
      <c r="D781" s="11">
        <v>771965.38</v>
      </c>
      <c r="E781" s="70"/>
      <c r="F781" s="45"/>
      <c r="G781" s="46"/>
      <c r="H781" s="13" t="s">
        <v>67</v>
      </c>
      <c r="I781" s="10" t="s">
        <v>187</v>
      </c>
    </row>
    <row r="782" spans="1:9" ht="15.75" hidden="1" customHeight="1" x14ac:dyDescent="0.25">
      <c r="A782" s="4" t="s">
        <v>390</v>
      </c>
      <c r="B782" s="10" t="s">
        <v>1286</v>
      </c>
      <c r="C782" s="10" t="s">
        <v>24</v>
      </c>
      <c r="D782" s="11">
        <v>788949</v>
      </c>
      <c r="E782" s="70"/>
      <c r="F782" s="45"/>
      <c r="G782" s="46"/>
      <c r="H782" s="13" t="s">
        <v>54</v>
      </c>
      <c r="I782" s="10" t="s">
        <v>1290</v>
      </c>
    </row>
    <row r="783" spans="1:9" ht="15.75" hidden="1" customHeight="1" x14ac:dyDescent="0.25">
      <c r="A783" s="4" t="s">
        <v>390</v>
      </c>
      <c r="B783" s="10" t="s">
        <v>1286</v>
      </c>
      <c r="C783" s="10" t="s">
        <v>24</v>
      </c>
      <c r="D783" s="11">
        <v>794763.9</v>
      </c>
      <c r="E783" s="70"/>
      <c r="F783" s="45"/>
      <c r="G783" s="46"/>
      <c r="H783" s="13" t="s">
        <v>189</v>
      </c>
      <c r="I783" s="10" t="s">
        <v>1294</v>
      </c>
    </row>
    <row r="784" spans="1:9" ht="15.75" hidden="1" customHeight="1" x14ac:dyDescent="0.25">
      <c r="A784" s="4" t="s">
        <v>390</v>
      </c>
      <c r="B784" s="10" t="s">
        <v>1286</v>
      </c>
      <c r="C784" s="10" t="s">
        <v>24</v>
      </c>
      <c r="D784" s="11">
        <v>868550</v>
      </c>
      <c r="E784" s="70"/>
      <c r="F784" s="45"/>
      <c r="G784" s="46"/>
      <c r="H784" s="13" t="s">
        <v>443</v>
      </c>
      <c r="I784" s="10" t="s">
        <v>1296</v>
      </c>
    </row>
    <row r="785" spans="1:9" ht="15.75" hidden="1" customHeight="1" x14ac:dyDescent="0.25">
      <c r="A785" s="4" t="s">
        <v>390</v>
      </c>
      <c r="B785" s="10" t="s">
        <v>1286</v>
      </c>
      <c r="C785" s="10" t="s">
        <v>24</v>
      </c>
      <c r="D785" s="11">
        <v>905703.19</v>
      </c>
      <c r="E785" s="70"/>
      <c r="F785" s="45"/>
      <c r="G785" s="46"/>
      <c r="H785" s="13" t="s">
        <v>45</v>
      </c>
      <c r="I785" s="10" t="s">
        <v>223</v>
      </c>
    </row>
    <row r="786" spans="1:9" ht="15.75" hidden="1" customHeight="1" x14ac:dyDescent="0.25">
      <c r="A786" s="4" t="s">
        <v>390</v>
      </c>
      <c r="B786" s="10" t="s">
        <v>1286</v>
      </c>
      <c r="C786" s="10" t="s">
        <v>24</v>
      </c>
      <c r="D786" s="11">
        <v>985027</v>
      </c>
      <c r="E786" s="70"/>
      <c r="F786" s="45"/>
      <c r="G786" s="46"/>
      <c r="H786" s="13" t="s">
        <v>222</v>
      </c>
      <c r="I786" s="10" t="s">
        <v>223</v>
      </c>
    </row>
    <row r="787" spans="1:9" ht="15.75" hidden="1" customHeight="1" x14ac:dyDescent="0.25">
      <c r="A787" s="4" t="s">
        <v>390</v>
      </c>
      <c r="B787" s="10" t="s">
        <v>1286</v>
      </c>
      <c r="C787" s="10" t="s">
        <v>24</v>
      </c>
      <c r="D787" s="11">
        <v>992464.59</v>
      </c>
      <c r="E787" s="71"/>
      <c r="F787" s="47"/>
      <c r="G787" s="46"/>
      <c r="H787" s="13" t="s">
        <v>40</v>
      </c>
      <c r="I787" s="10" t="s">
        <v>1300</v>
      </c>
    </row>
    <row r="788" spans="1:9" ht="15.75" customHeight="1" x14ac:dyDescent="0.25">
      <c r="A788" s="4" t="s">
        <v>390</v>
      </c>
      <c r="B788" s="10" t="s">
        <v>1302</v>
      </c>
      <c r="C788" s="10" t="s">
        <v>24</v>
      </c>
      <c r="D788" s="11">
        <v>2858.6</v>
      </c>
      <c r="E788" s="86">
        <f>F788/56</f>
        <v>163563.90625</v>
      </c>
      <c r="F788" s="49">
        <v>9159578.75</v>
      </c>
      <c r="G788" s="50" t="s">
        <v>1303</v>
      </c>
      <c r="H788" s="13" t="s">
        <v>40</v>
      </c>
      <c r="I788" s="13" t="s">
        <v>1304</v>
      </c>
    </row>
    <row r="789" spans="1:9" ht="15.75" hidden="1" customHeight="1" x14ac:dyDescent="0.25">
      <c r="A789" s="4" t="s">
        <v>390</v>
      </c>
      <c r="B789" s="10" t="s">
        <v>1302</v>
      </c>
      <c r="C789" s="10" t="s">
        <v>24</v>
      </c>
      <c r="D789" s="11">
        <v>2874.06</v>
      </c>
      <c r="E789" s="72"/>
      <c r="F789" s="49"/>
      <c r="G789" s="50"/>
      <c r="H789" s="13" t="s">
        <v>163</v>
      </c>
      <c r="I789" s="10" t="s">
        <v>1306</v>
      </c>
    </row>
    <row r="790" spans="1:9" ht="15.75" hidden="1" customHeight="1" x14ac:dyDescent="0.25">
      <c r="A790" s="4" t="s">
        <v>390</v>
      </c>
      <c r="B790" s="10" t="s">
        <v>1302</v>
      </c>
      <c r="C790" s="10" t="s">
        <v>24</v>
      </c>
      <c r="D790" s="11">
        <v>2896</v>
      </c>
      <c r="E790" s="70"/>
      <c r="F790" s="45"/>
      <c r="G790" s="46"/>
      <c r="H790" s="13" t="s">
        <v>509</v>
      </c>
      <c r="I790" s="10" t="s">
        <v>1308</v>
      </c>
    </row>
    <row r="791" spans="1:9" ht="15.75" hidden="1" customHeight="1" x14ac:dyDescent="0.25">
      <c r="A791" s="4" t="s">
        <v>390</v>
      </c>
      <c r="B791" s="10" t="s">
        <v>1302</v>
      </c>
      <c r="C791" s="10" t="s">
        <v>28</v>
      </c>
      <c r="D791" s="11">
        <v>3486.61</v>
      </c>
      <c r="E791" s="70"/>
      <c r="F791" s="45"/>
      <c r="G791" s="46"/>
      <c r="H791" s="13" t="s">
        <v>40</v>
      </c>
      <c r="I791" s="10" t="s">
        <v>1091</v>
      </c>
    </row>
    <row r="792" spans="1:9" ht="15.75" hidden="1" customHeight="1" x14ac:dyDescent="0.25">
      <c r="A792" s="4" t="s">
        <v>390</v>
      </c>
      <c r="B792" s="10" t="s">
        <v>1302</v>
      </c>
      <c r="C792" s="10" t="s">
        <v>28</v>
      </c>
      <c r="D792" s="11">
        <v>3536.83</v>
      </c>
      <c r="E792" s="70"/>
      <c r="F792" s="45"/>
      <c r="G792" s="46"/>
      <c r="H792" s="13" t="s">
        <v>163</v>
      </c>
      <c r="I792" s="10" t="s">
        <v>1311</v>
      </c>
    </row>
    <row r="793" spans="1:9" ht="15.75" hidden="1" customHeight="1" x14ac:dyDescent="0.25">
      <c r="A793" s="4" t="s">
        <v>390</v>
      </c>
      <c r="B793" s="10" t="s">
        <v>1302</v>
      </c>
      <c r="C793" s="10" t="s">
        <v>24</v>
      </c>
      <c r="D793" s="11">
        <v>3541.64</v>
      </c>
      <c r="E793" s="70"/>
      <c r="F793" s="45"/>
      <c r="G793" s="46"/>
      <c r="H793" s="13" t="s">
        <v>70</v>
      </c>
      <c r="I793" s="10" t="s">
        <v>1313</v>
      </c>
    </row>
    <row r="794" spans="1:9" ht="15.75" hidden="1" customHeight="1" x14ac:dyDescent="0.25">
      <c r="A794" s="4" t="s">
        <v>390</v>
      </c>
      <c r="B794" s="10" t="s">
        <v>1302</v>
      </c>
      <c r="C794" s="10" t="s">
        <v>52</v>
      </c>
      <c r="D794" s="11">
        <v>3594.38</v>
      </c>
      <c r="E794" s="70"/>
      <c r="F794" s="45"/>
      <c r="G794" s="46"/>
      <c r="H794" s="13" t="s">
        <v>163</v>
      </c>
      <c r="I794" s="10" t="s">
        <v>1315</v>
      </c>
    </row>
    <row r="795" spans="1:9" ht="15.75" hidden="1" customHeight="1" x14ac:dyDescent="0.25">
      <c r="A795" s="4" t="s">
        <v>390</v>
      </c>
      <c r="B795" s="10" t="s">
        <v>1302</v>
      </c>
      <c r="C795" s="10" t="s">
        <v>24</v>
      </c>
      <c r="D795" s="11">
        <v>3739.82</v>
      </c>
      <c r="E795" s="70"/>
      <c r="F795" s="45"/>
      <c r="G795" s="46"/>
      <c r="H795" s="13" t="s">
        <v>48</v>
      </c>
      <c r="I795" s="10" t="s">
        <v>1317</v>
      </c>
    </row>
    <row r="796" spans="1:9" ht="15.75" hidden="1" customHeight="1" x14ac:dyDescent="0.25">
      <c r="A796" s="4" t="s">
        <v>390</v>
      </c>
      <c r="B796" s="10" t="s">
        <v>1302</v>
      </c>
      <c r="C796" s="10" t="s">
        <v>24</v>
      </c>
      <c r="D796" s="11">
        <v>3784.43</v>
      </c>
      <c r="E796" s="70"/>
      <c r="F796" s="45"/>
      <c r="G796" s="46"/>
      <c r="H796" s="13" t="s">
        <v>398</v>
      </c>
      <c r="I796" s="10" t="s">
        <v>1319</v>
      </c>
    </row>
    <row r="797" spans="1:9" ht="15.75" hidden="1" customHeight="1" x14ac:dyDescent="0.25">
      <c r="A797" s="4" t="s">
        <v>390</v>
      </c>
      <c r="B797" s="10" t="s">
        <v>1302</v>
      </c>
      <c r="C797" s="10" t="s">
        <v>24</v>
      </c>
      <c r="D797" s="11">
        <v>4205.83</v>
      </c>
      <c r="E797" s="70"/>
      <c r="F797" s="45"/>
      <c r="G797" s="46"/>
      <c r="H797" s="13" t="s">
        <v>45</v>
      </c>
      <c r="I797" s="10" t="s">
        <v>477</v>
      </c>
    </row>
    <row r="798" spans="1:9" ht="15.75" hidden="1" customHeight="1" x14ac:dyDescent="0.25">
      <c r="A798" s="4" t="s">
        <v>390</v>
      </c>
      <c r="B798" s="10" t="s">
        <v>1302</v>
      </c>
      <c r="C798" s="10" t="s">
        <v>28</v>
      </c>
      <c r="D798" s="11">
        <v>4665.66</v>
      </c>
      <c r="E798" s="70"/>
      <c r="F798" s="45"/>
      <c r="G798" s="46"/>
      <c r="H798" s="13" t="s">
        <v>70</v>
      </c>
      <c r="I798" s="10" t="s">
        <v>1322</v>
      </c>
    </row>
    <row r="799" spans="1:9" ht="15.75" hidden="1" customHeight="1" x14ac:dyDescent="0.25">
      <c r="A799" s="4" t="s">
        <v>390</v>
      </c>
      <c r="B799" s="10" t="s">
        <v>1302</v>
      </c>
      <c r="C799" s="10" t="s">
        <v>24</v>
      </c>
      <c r="D799" s="11">
        <v>4957.12</v>
      </c>
      <c r="E799" s="70"/>
      <c r="F799" s="45"/>
      <c r="G799" s="46"/>
      <c r="H799" s="13" t="s">
        <v>29</v>
      </c>
      <c r="I799" s="10" t="s">
        <v>1324</v>
      </c>
    </row>
    <row r="800" spans="1:9" ht="15.75" hidden="1" customHeight="1" x14ac:dyDescent="0.25">
      <c r="A800" s="4" t="s">
        <v>390</v>
      </c>
      <c r="B800" s="10" t="s">
        <v>1302</v>
      </c>
      <c r="C800" s="10" t="s">
        <v>52</v>
      </c>
      <c r="D800" s="11">
        <v>5540</v>
      </c>
      <c r="E800" s="70"/>
      <c r="F800" s="45"/>
      <c r="G800" s="46"/>
      <c r="H800" s="13" t="s">
        <v>70</v>
      </c>
      <c r="I800" s="10" t="s">
        <v>1326</v>
      </c>
    </row>
    <row r="801" spans="1:9" ht="15.75" hidden="1" customHeight="1" x14ac:dyDescent="0.25">
      <c r="A801" s="4" t="s">
        <v>390</v>
      </c>
      <c r="B801" s="10" t="s">
        <v>1302</v>
      </c>
      <c r="C801" s="10" t="s">
        <v>52</v>
      </c>
      <c r="D801" s="11">
        <v>5578.62</v>
      </c>
      <c r="E801" s="70"/>
      <c r="F801" s="45"/>
      <c r="G801" s="46"/>
      <c r="H801" s="13" t="s">
        <v>40</v>
      </c>
      <c r="I801" s="10" t="s">
        <v>477</v>
      </c>
    </row>
    <row r="802" spans="1:9" ht="15.75" hidden="1" customHeight="1" x14ac:dyDescent="0.25">
      <c r="A802" s="4" t="s">
        <v>390</v>
      </c>
      <c r="B802" s="10" t="s">
        <v>1302</v>
      </c>
      <c r="C802" s="10" t="s">
        <v>24</v>
      </c>
      <c r="D802" s="11">
        <v>6789</v>
      </c>
      <c r="E802" s="71"/>
      <c r="F802" s="47"/>
      <c r="G802" s="46"/>
      <c r="H802" s="13" t="s">
        <v>25</v>
      </c>
      <c r="I802" s="10" t="s">
        <v>477</v>
      </c>
    </row>
    <row r="803" spans="1:9" ht="15.75" customHeight="1" x14ac:dyDescent="0.25">
      <c r="A803" s="4" t="s">
        <v>390</v>
      </c>
      <c r="B803" s="10" t="s">
        <v>1330</v>
      </c>
      <c r="C803" s="10" t="s">
        <v>24</v>
      </c>
      <c r="D803" s="11">
        <v>8161.61</v>
      </c>
      <c r="E803" s="85">
        <f>F803/224</f>
        <v>68470.65178571429</v>
      </c>
      <c r="F803" s="48">
        <v>15337426</v>
      </c>
      <c r="G803" s="44" t="s">
        <v>1331</v>
      </c>
      <c r="H803" s="13" t="s">
        <v>70</v>
      </c>
      <c r="I803" s="13" t="s">
        <v>1332</v>
      </c>
    </row>
    <row r="804" spans="1:9" ht="15.75" hidden="1" customHeight="1" x14ac:dyDescent="0.25">
      <c r="A804" s="4" t="s">
        <v>390</v>
      </c>
      <c r="B804" s="10" t="s">
        <v>1330</v>
      </c>
      <c r="C804" s="10" t="s">
        <v>24</v>
      </c>
      <c r="D804" s="11">
        <v>8218.69</v>
      </c>
      <c r="E804" s="73"/>
      <c r="F804" s="51"/>
      <c r="G804" s="46"/>
      <c r="H804" s="13" t="s">
        <v>40</v>
      </c>
      <c r="I804" s="10" t="s">
        <v>477</v>
      </c>
    </row>
    <row r="805" spans="1:9" ht="15.75" hidden="1" customHeight="1" x14ac:dyDescent="0.25">
      <c r="A805" s="4" t="s">
        <v>390</v>
      </c>
      <c r="B805" s="10" t="s">
        <v>1330</v>
      </c>
      <c r="C805" s="10" t="s">
        <v>24</v>
      </c>
      <c r="D805" s="11">
        <v>8612.36</v>
      </c>
      <c r="E805" s="70"/>
      <c r="F805" s="45"/>
      <c r="G805" s="46"/>
      <c r="H805" s="13" t="s">
        <v>398</v>
      </c>
      <c r="I805" s="10" t="s">
        <v>1335</v>
      </c>
    </row>
    <row r="806" spans="1:9" ht="15.75" hidden="1" customHeight="1" x14ac:dyDescent="0.25">
      <c r="A806" s="4" t="s">
        <v>390</v>
      </c>
      <c r="B806" s="10" t="s">
        <v>1330</v>
      </c>
      <c r="C806" s="10" t="s">
        <v>24</v>
      </c>
      <c r="D806" s="11">
        <v>15258</v>
      </c>
      <c r="E806" s="71"/>
      <c r="F806" s="47"/>
      <c r="G806" s="46"/>
      <c r="H806" s="13" t="s">
        <v>25</v>
      </c>
      <c r="I806" s="10" t="s">
        <v>477</v>
      </c>
    </row>
    <row r="807" spans="1:9" ht="15.75" customHeight="1" x14ac:dyDescent="0.25">
      <c r="A807" s="4" t="s">
        <v>390</v>
      </c>
      <c r="B807" s="10" t="s">
        <v>1338</v>
      </c>
      <c r="C807" s="10" t="s">
        <v>24</v>
      </c>
      <c r="D807" s="11">
        <v>1894998.9</v>
      </c>
      <c r="E807" s="84">
        <f>+F807</f>
        <v>3253682.14</v>
      </c>
      <c r="F807" s="43">
        <v>3253682.14</v>
      </c>
      <c r="G807" s="44" t="s">
        <v>1339</v>
      </c>
      <c r="H807" s="13" t="s">
        <v>398</v>
      </c>
      <c r="I807" s="13" t="s">
        <v>1340</v>
      </c>
    </row>
    <row r="808" spans="1:9" ht="15.75" hidden="1" customHeight="1" x14ac:dyDescent="0.25">
      <c r="A808" s="4" t="s">
        <v>390</v>
      </c>
      <c r="B808" s="10" t="s">
        <v>1338</v>
      </c>
      <c r="C808" s="10" t="s">
        <v>24</v>
      </c>
      <c r="D808" s="11">
        <v>1917133.41</v>
      </c>
      <c r="E808" s="70"/>
      <c r="F808" s="45"/>
      <c r="G808" s="46"/>
      <c r="H808" s="13" t="s">
        <v>70</v>
      </c>
      <c r="I808" s="10" t="s">
        <v>1342</v>
      </c>
    </row>
    <row r="809" spans="1:9" ht="15.75" hidden="1" customHeight="1" x14ac:dyDescent="0.25">
      <c r="A809" s="4" t="s">
        <v>390</v>
      </c>
      <c r="B809" s="10" t="s">
        <v>1338</v>
      </c>
      <c r="C809" s="10" t="s">
        <v>24</v>
      </c>
      <c r="D809" s="11">
        <v>1961127.64</v>
      </c>
      <c r="E809" s="70"/>
      <c r="F809" s="45"/>
      <c r="G809" s="46"/>
      <c r="H809" s="13" t="s">
        <v>409</v>
      </c>
      <c r="I809" s="10" t="s">
        <v>1344</v>
      </c>
    </row>
    <row r="810" spans="1:9" ht="15.75" hidden="1" customHeight="1" x14ac:dyDescent="0.25">
      <c r="A810" s="4" t="s">
        <v>390</v>
      </c>
      <c r="B810" s="10" t="s">
        <v>1338</v>
      </c>
      <c r="C810" s="10" t="s">
        <v>24</v>
      </c>
      <c r="D810" s="11">
        <v>1968444.87</v>
      </c>
      <c r="E810" s="70"/>
      <c r="F810" s="45"/>
      <c r="G810" s="46"/>
      <c r="H810" s="13" t="s">
        <v>40</v>
      </c>
      <c r="I810" s="10" t="s">
        <v>1221</v>
      </c>
    </row>
    <row r="811" spans="1:9" ht="15.75" hidden="1" customHeight="1" x14ac:dyDescent="0.25">
      <c r="A811" s="4" t="s">
        <v>390</v>
      </c>
      <c r="B811" s="10" t="s">
        <v>1338</v>
      </c>
      <c r="C811" s="10" t="s">
        <v>24</v>
      </c>
      <c r="D811" s="11">
        <v>2458620.27</v>
      </c>
      <c r="E811" s="70"/>
      <c r="F811" s="45"/>
      <c r="G811" s="46"/>
      <c r="H811" s="13" t="s">
        <v>45</v>
      </c>
      <c r="I811" s="10" t="s">
        <v>433</v>
      </c>
    </row>
    <row r="812" spans="1:9" ht="15.75" hidden="1" customHeight="1" x14ac:dyDescent="0.25">
      <c r="A812" s="4" t="s">
        <v>390</v>
      </c>
      <c r="B812" s="10" t="s">
        <v>1338</v>
      </c>
      <c r="C812" s="10" t="s">
        <v>24</v>
      </c>
      <c r="D812" s="11">
        <v>2586996</v>
      </c>
      <c r="E812" s="71"/>
      <c r="F812" s="47"/>
      <c r="G812" s="46"/>
      <c r="H812" s="13" t="s">
        <v>25</v>
      </c>
      <c r="I812" s="10" t="s">
        <v>433</v>
      </c>
    </row>
    <row r="813" spans="1:9" ht="15.75" customHeight="1" x14ac:dyDescent="0.25">
      <c r="A813" s="4" t="s">
        <v>390</v>
      </c>
      <c r="B813" s="10" t="s">
        <v>1348</v>
      </c>
      <c r="C813" s="10" t="s">
        <v>24</v>
      </c>
      <c r="D813" s="11">
        <v>378997.34</v>
      </c>
      <c r="E813" s="84">
        <f>+F813</f>
        <v>650732.24</v>
      </c>
      <c r="F813" s="43">
        <v>650732.24</v>
      </c>
      <c r="G813" s="44" t="s">
        <v>1339</v>
      </c>
      <c r="H813" s="13" t="s">
        <v>398</v>
      </c>
      <c r="I813" s="13" t="s">
        <v>1340</v>
      </c>
    </row>
    <row r="814" spans="1:9" ht="15.75" hidden="1" customHeight="1" x14ac:dyDescent="0.25">
      <c r="A814" s="4" t="s">
        <v>390</v>
      </c>
      <c r="B814" s="10" t="s">
        <v>1348</v>
      </c>
      <c r="C814" s="10" t="s">
        <v>24</v>
      </c>
      <c r="D814" s="11">
        <v>383424.21</v>
      </c>
      <c r="E814" s="70"/>
      <c r="F814" s="45"/>
      <c r="G814" s="46"/>
      <c r="H814" s="13" t="s">
        <v>70</v>
      </c>
      <c r="I814" s="10" t="s">
        <v>1350</v>
      </c>
    </row>
    <row r="815" spans="1:9" ht="15.75" hidden="1" customHeight="1" x14ac:dyDescent="0.25">
      <c r="A815" s="4" t="s">
        <v>390</v>
      </c>
      <c r="B815" s="10" t="s">
        <v>1348</v>
      </c>
      <c r="C815" s="10" t="s">
        <v>24</v>
      </c>
      <c r="D815" s="11">
        <v>388838.85</v>
      </c>
      <c r="E815" s="70"/>
      <c r="F815" s="45"/>
      <c r="G815" s="46"/>
      <c r="H815" s="13" t="s">
        <v>409</v>
      </c>
      <c r="I815" s="10" t="s">
        <v>1340</v>
      </c>
    </row>
    <row r="816" spans="1:9" ht="15.75" hidden="1" customHeight="1" x14ac:dyDescent="0.25">
      <c r="A816" s="4" t="s">
        <v>390</v>
      </c>
      <c r="B816" s="10" t="s">
        <v>1348</v>
      </c>
      <c r="C816" s="10" t="s">
        <v>24</v>
      </c>
      <c r="D816" s="11">
        <v>393686.43</v>
      </c>
      <c r="E816" s="70"/>
      <c r="F816" s="45"/>
      <c r="G816" s="46"/>
      <c r="H816" s="13" t="s">
        <v>40</v>
      </c>
      <c r="I816" s="10" t="s">
        <v>433</v>
      </c>
    </row>
    <row r="817" spans="1:9" ht="15.75" hidden="1" customHeight="1" x14ac:dyDescent="0.25">
      <c r="A817" s="4" t="s">
        <v>390</v>
      </c>
      <c r="B817" s="10" t="s">
        <v>1348</v>
      </c>
      <c r="C817" s="10" t="s">
        <v>24</v>
      </c>
      <c r="D817" s="11">
        <v>498277.16</v>
      </c>
      <c r="E817" s="70"/>
      <c r="F817" s="45"/>
      <c r="G817" s="46"/>
      <c r="H817" s="13" t="s">
        <v>45</v>
      </c>
      <c r="I817" s="10" t="s">
        <v>433</v>
      </c>
    </row>
    <row r="818" spans="1:9" ht="15.75" hidden="1" customHeight="1" x14ac:dyDescent="0.25">
      <c r="A818" s="4" t="s">
        <v>390</v>
      </c>
      <c r="B818" s="10" t="s">
        <v>1348</v>
      </c>
      <c r="C818" s="10" t="s">
        <v>24</v>
      </c>
      <c r="D818" s="11">
        <v>522344</v>
      </c>
      <c r="E818" s="71"/>
      <c r="F818" s="47"/>
      <c r="G818" s="46"/>
      <c r="H818" s="13" t="s">
        <v>25</v>
      </c>
      <c r="I818" s="10" t="s">
        <v>433</v>
      </c>
    </row>
    <row r="819" spans="1:9" ht="15.75" customHeight="1" x14ac:dyDescent="0.25">
      <c r="A819" s="4" t="s">
        <v>390</v>
      </c>
      <c r="B819" s="10" t="s">
        <v>1355</v>
      </c>
      <c r="C819" s="10" t="s">
        <v>24</v>
      </c>
      <c r="D819" s="11">
        <v>947494.84</v>
      </c>
      <c r="E819" s="84">
        <f>+F819</f>
        <v>1626833.16</v>
      </c>
      <c r="F819" s="43">
        <v>1626833.16</v>
      </c>
      <c r="G819" s="44" t="s">
        <v>1339</v>
      </c>
      <c r="H819" s="13" t="s">
        <v>398</v>
      </c>
      <c r="I819" s="13" t="s">
        <v>1340</v>
      </c>
    </row>
    <row r="820" spans="1:9" ht="15.75" hidden="1" customHeight="1" x14ac:dyDescent="0.25">
      <c r="A820" s="4" t="s">
        <v>390</v>
      </c>
      <c r="B820" s="10" t="s">
        <v>1355</v>
      </c>
      <c r="C820" s="10" t="s">
        <v>24</v>
      </c>
      <c r="D820" s="11">
        <v>958562.05</v>
      </c>
      <c r="E820" s="70"/>
      <c r="F820" s="45"/>
      <c r="G820" s="46"/>
      <c r="H820" s="13" t="s">
        <v>70</v>
      </c>
      <c r="I820" s="10" t="s">
        <v>1357</v>
      </c>
    </row>
    <row r="821" spans="1:9" ht="15.75" hidden="1" customHeight="1" x14ac:dyDescent="0.25">
      <c r="A821" s="4" t="s">
        <v>390</v>
      </c>
      <c r="B821" s="10" t="s">
        <v>1355</v>
      </c>
      <c r="C821" s="10" t="s">
        <v>24</v>
      </c>
      <c r="D821" s="11">
        <v>984217.65</v>
      </c>
      <c r="E821" s="70"/>
      <c r="F821" s="45"/>
      <c r="G821" s="46"/>
      <c r="H821" s="13" t="s">
        <v>40</v>
      </c>
      <c r="I821" s="10" t="s">
        <v>1221</v>
      </c>
    </row>
    <row r="822" spans="1:9" ht="15.75" hidden="1" customHeight="1" x14ac:dyDescent="0.25">
      <c r="A822" s="4" t="s">
        <v>390</v>
      </c>
      <c r="B822" s="10" t="s">
        <v>1355</v>
      </c>
      <c r="C822" s="10" t="s">
        <v>24</v>
      </c>
      <c r="D822" s="11">
        <v>1032167.43</v>
      </c>
      <c r="E822" s="70"/>
      <c r="F822" s="45"/>
      <c r="G822" s="46"/>
      <c r="H822" s="13" t="s">
        <v>409</v>
      </c>
      <c r="I822" s="10" t="s">
        <v>1344</v>
      </c>
    </row>
    <row r="823" spans="1:9" ht="15.75" hidden="1" customHeight="1" x14ac:dyDescent="0.25">
      <c r="A823" s="4" t="s">
        <v>390</v>
      </c>
      <c r="B823" s="10" t="s">
        <v>1355</v>
      </c>
      <c r="C823" s="10" t="s">
        <v>24</v>
      </c>
      <c r="D823" s="11">
        <v>1245694.8799999999</v>
      </c>
      <c r="E823" s="70"/>
      <c r="F823" s="45"/>
      <c r="G823" s="46"/>
      <c r="H823" s="13" t="s">
        <v>45</v>
      </c>
      <c r="I823" s="10" t="s">
        <v>433</v>
      </c>
    </row>
    <row r="824" spans="1:9" ht="15.75" hidden="1" customHeight="1" x14ac:dyDescent="0.25">
      <c r="A824" s="4" t="s">
        <v>390</v>
      </c>
      <c r="B824" s="10" t="s">
        <v>1355</v>
      </c>
      <c r="C824" s="10" t="s">
        <v>24</v>
      </c>
      <c r="D824" s="11">
        <v>1299000</v>
      </c>
      <c r="E824" s="71"/>
      <c r="F824" s="47"/>
      <c r="G824" s="46"/>
      <c r="H824" s="13" t="s">
        <v>25</v>
      </c>
      <c r="I824" s="10" t="s">
        <v>433</v>
      </c>
    </row>
    <row r="825" spans="1:9" ht="15.75" customHeight="1" x14ac:dyDescent="0.25">
      <c r="A825" s="4" t="s">
        <v>390</v>
      </c>
      <c r="B825" s="10" t="s">
        <v>1362</v>
      </c>
      <c r="C825" s="10" t="s">
        <v>24</v>
      </c>
      <c r="D825" s="11">
        <v>644297.14</v>
      </c>
      <c r="E825" s="84">
        <f>F825/4</f>
        <v>1106247.67</v>
      </c>
      <c r="F825" s="43">
        <v>4424990.68</v>
      </c>
      <c r="G825" s="44" t="s">
        <v>1363</v>
      </c>
      <c r="H825" s="13" t="s">
        <v>398</v>
      </c>
      <c r="I825" s="13" t="s">
        <v>1364</v>
      </c>
    </row>
    <row r="826" spans="1:9" ht="15.75" hidden="1" customHeight="1" x14ac:dyDescent="0.25">
      <c r="A826" s="4" t="s">
        <v>390</v>
      </c>
      <c r="B826" s="10" t="s">
        <v>1362</v>
      </c>
      <c r="C826" s="10" t="s">
        <v>24</v>
      </c>
      <c r="D826" s="11">
        <v>651822.85</v>
      </c>
      <c r="E826" s="70"/>
      <c r="F826" s="45"/>
      <c r="G826" s="46"/>
      <c r="H826" s="13" t="s">
        <v>70</v>
      </c>
      <c r="I826" s="10" t="s">
        <v>1366</v>
      </c>
    </row>
    <row r="827" spans="1:9" ht="15.75" hidden="1" customHeight="1" x14ac:dyDescent="0.25">
      <c r="A827" s="4" t="s">
        <v>390</v>
      </c>
      <c r="B827" s="10" t="s">
        <v>1362</v>
      </c>
      <c r="C827" s="10" t="s">
        <v>24</v>
      </c>
      <c r="D827" s="11">
        <v>669268.67000000004</v>
      </c>
      <c r="E827" s="70"/>
      <c r="F827" s="45"/>
      <c r="G827" s="46"/>
      <c r="H827" s="13" t="s">
        <v>40</v>
      </c>
      <c r="I827" s="10" t="s">
        <v>1221</v>
      </c>
    </row>
    <row r="828" spans="1:9" ht="15.75" hidden="1" customHeight="1" x14ac:dyDescent="0.25">
      <c r="A828" s="4" t="s">
        <v>390</v>
      </c>
      <c r="B828" s="10" t="s">
        <v>1362</v>
      </c>
      <c r="C828" s="10" t="s">
        <v>24</v>
      </c>
      <c r="D828" s="11">
        <v>785122.39</v>
      </c>
      <c r="E828" s="70"/>
      <c r="F828" s="45"/>
      <c r="G828" s="46"/>
      <c r="H828" s="13" t="s">
        <v>29</v>
      </c>
      <c r="I828" s="10" t="s">
        <v>1369</v>
      </c>
    </row>
    <row r="829" spans="1:9" ht="15.75" hidden="1" customHeight="1" x14ac:dyDescent="0.25">
      <c r="A829" s="4" t="s">
        <v>390</v>
      </c>
      <c r="B829" s="10" t="s">
        <v>1362</v>
      </c>
      <c r="C829" s="10" t="s">
        <v>24</v>
      </c>
      <c r="D829" s="11">
        <v>847073.38</v>
      </c>
      <c r="E829" s="70"/>
      <c r="F829" s="45"/>
      <c r="G829" s="46"/>
      <c r="H829" s="13" t="s">
        <v>45</v>
      </c>
      <c r="I829" s="10" t="s">
        <v>433</v>
      </c>
    </row>
    <row r="830" spans="1:9" ht="15.75" hidden="1" customHeight="1" x14ac:dyDescent="0.25">
      <c r="A830" s="4" t="s">
        <v>390</v>
      </c>
      <c r="B830" s="10" t="s">
        <v>1362</v>
      </c>
      <c r="C830" s="10" t="s">
        <v>24</v>
      </c>
      <c r="D830" s="11">
        <v>878000</v>
      </c>
      <c r="E830" s="70"/>
      <c r="F830" s="45"/>
      <c r="G830" s="46"/>
      <c r="H830" s="13" t="s">
        <v>25</v>
      </c>
      <c r="I830" s="10" t="s">
        <v>433</v>
      </c>
    </row>
    <row r="831" spans="1:9" ht="15.75" hidden="1" customHeight="1" x14ac:dyDescent="0.25">
      <c r="A831" s="4" t="s">
        <v>390</v>
      </c>
      <c r="B831" s="10" t="s">
        <v>1362</v>
      </c>
      <c r="C831" s="10" t="s">
        <v>24</v>
      </c>
      <c r="D831" s="11">
        <v>2865028.93</v>
      </c>
      <c r="E831" s="71"/>
      <c r="F831" s="47"/>
      <c r="G831" s="46"/>
      <c r="H831" s="13" t="s">
        <v>409</v>
      </c>
      <c r="I831" s="10" t="s">
        <v>1344</v>
      </c>
    </row>
    <row r="832" spans="1:9" ht="15.75" customHeight="1" x14ac:dyDescent="0.25">
      <c r="A832" s="4" t="s">
        <v>390</v>
      </c>
      <c r="B832" s="10" t="s">
        <v>1373</v>
      </c>
      <c r="C832" s="10" t="s">
        <v>24</v>
      </c>
      <c r="D832" s="11">
        <v>150413.56</v>
      </c>
      <c r="E832" s="85">
        <f>F832</f>
        <v>461613</v>
      </c>
      <c r="F832" s="48">
        <v>461613</v>
      </c>
      <c r="G832" s="44" t="s">
        <v>1374</v>
      </c>
      <c r="H832" s="13" t="s">
        <v>40</v>
      </c>
      <c r="I832" s="13" t="s">
        <v>1375</v>
      </c>
    </row>
    <row r="833" spans="1:9" ht="15.75" hidden="1" customHeight="1" x14ac:dyDescent="0.25">
      <c r="A833" s="4" t="s">
        <v>390</v>
      </c>
      <c r="B833" s="10" t="s">
        <v>1373</v>
      </c>
      <c r="C833" s="10" t="s">
        <v>24</v>
      </c>
      <c r="D833" s="11">
        <v>156321.14000000001</v>
      </c>
      <c r="E833" s="70"/>
      <c r="F833" s="45"/>
      <c r="G833" s="46"/>
      <c r="H833" s="13" t="s">
        <v>29</v>
      </c>
      <c r="I833" s="10" t="s">
        <v>1377</v>
      </c>
    </row>
    <row r="834" spans="1:9" ht="15.75" hidden="1" customHeight="1" x14ac:dyDescent="0.25">
      <c r="A834" s="4" t="s">
        <v>390</v>
      </c>
      <c r="B834" s="10" t="s">
        <v>1373</v>
      </c>
      <c r="C834" s="10" t="s">
        <v>24</v>
      </c>
      <c r="D834" s="11">
        <v>198710.61</v>
      </c>
      <c r="E834" s="70"/>
      <c r="F834" s="45"/>
      <c r="G834" s="46"/>
      <c r="H834" s="13" t="s">
        <v>70</v>
      </c>
      <c r="I834" s="10" t="s">
        <v>1379</v>
      </c>
    </row>
    <row r="835" spans="1:9" ht="15.75" hidden="1" customHeight="1" x14ac:dyDescent="0.25">
      <c r="A835" s="4" t="s">
        <v>390</v>
      </c>
      <c r="B835" s="10" t="s">
        <v>1373</v>
      </c>
      <c r="C835" s="10" t="s">
        <v>28</v>
      </c>
      <c r="D835" s="11">
        <v>226794.39</v>
      </c>
      <c r="E835" s="70"/>
      <c r="F835" s="45"/>
      <c r="G835" s="46"/>
      <c r="H835" s="13" t="s">
        <v>40</v>
      </c>
      <c r="I835" s="10" t="s">
        <v>1381</v>
      </c>
    </row>
    <row r="836" spans="1:9" ht="15.75" hidden="1" customHeight="1" x14ac:dyDescent="0.25">
      <c r="A836" s="4" t="s">
        <v>390</v>
      </c>
      <c r="B836" s="10" t="s">
        <v>1373</v>
      </c>
      <c r="C836" s="10" t="s">
        <v>24</v>
      </c>
      <c r="D836" s="11">
        <v>228456.18</v>
      </c>
      <c r="E836" s="70"/>
      <c r="F836" s="45"/>
      <c r="G836" s="46"/>
      <c r="H836" s="13" t="s">
        <v>67</v>
      </c>
      <c r="I836" s="10" t="s">
        <v>420</v>
      </c>
    </row>
    <row r="837" spans="1:9" ht="15.75" hidden="1" customHeight="1" x14ac:dyDescent="0.25">
      <c r="A837" s="4" t="s">
        <v>390</v>
      </c>
      <c r="B837" s="10" t="s">
        <v>1373</v>
      </c>
      <c r="C837" s="10" t="s">
        <v>24</v>
      </c>
      <c r="D837" s="11">
        <v>235900</v>
      </c>
      <c r="E837" s="70"/>
      <c r="F837" s="45"/>
      <c r="G837" s="46"/>
      <c r="H837" s="13" t="s">
        <v>509</v>
      </c>
      <c r="I837" s="10" t="s">
        <v>1384</v>
      </c>
    </row>
    <row r="838" spans="1:9" ht="15.75" hidden="1" customHeight="1" x14ac:dyDescent="0.25">
      <c r="A838" s="4" t="s">
        <v>390</v>
      </c>
      <c r="B838" s="10" t="s">
        <v>1373</v>
      </c>
      <c r="C838" s="10" t="s">
        <v>24</v>
      </c>
      <c r="D838" s="11">
        <v>282461.02</v>
      </c>
      <c r="E838" s="70"/>
      <c r="F838" s="45"/>
      <c r="G838" s="46"/>
      <c r="H838" s="13" t="s">
        <v>398</v>
      </c>
      <c r="I838" s="10" t="s">
        <v>1386</v>
      </c>
    </row>
    <row r="839" spans="1:9" ht="15.75" hidden="1" customHeight="1" x14ac:dyDescent="0.25">
      <c r="A839" s="4" t="s">
        <v>390</v>
      </c>
      <c r="B839" s="10" t="s">
        <v>1373</v>
      </c>
      <c r="C839" s="10" t="s">
        <v>24</v>
      </c>
      <c r="D839" s="11">
        <v>312406.71000000002</v>
      </c>
      <c r="E839" s="70"/>
      <c r="F839" s="45"/>
      <c r="G839" s="46"/>
      <c r="H839" s="13" t="s">
        <v>85</v>
      </c>
      <c r="I839" s="10" t="s">
        <v>1386</v>
      </c>
    </row>
    <row r="840" spans="1:9" ht="15.75" hidden="1" customHeight="1" x14ac:dyDescent="0.25">
      <c r="A840" s="4" t="s">
        <v>390</v>
      </c>
      <c r="B840" s="10" t="s">
        <v>1373</v>
      </c>
      <c r="C840" s="10" t="s">
        <v>24</v>
      </c>
      <c r="D840" s="11">
        <v>336271.26</v>
      </c>
      <c r="E840" s="70"/>
      <c r="F840" s="45"/>
      <c r="G840" s="46"/>
      <c r="H840" s="13" t="s">
        <v>45</v>
      </c>
      <c r="I840" s="10" t="s">
        <v>1389</v>
      </c>
    </row>
    <row r="841" spans="1:9" ht="15.75" hidden="1" customHeight="1" x14ac:dyDescent="0.25">
      <c r="A841" s="4" t="s">
        <v>390</v>
      </c>
      <c r="B841" s="10" t="s">
        <v>1373</v>
      </c>
      <c r="C841" s="10" t="s">
        <v>24</v>
      </c>
      <c r="D841" s="11">
        <v>342000</v>
      </c>
      <c r="E841" s="70"/>
      <c r="F841" s="45"/>
      <c r="G841" s="46"/>
      <c r="H841" s="13" t="s">
        <v>25</v>
      </c>
      <c r="I841" s="10" t="s">
        <v>1391</v>
      </c>
    </row>
    <row r="842" spans="1:9" ht="15.75" hidden="1" customHeight="1" x14ac:dyDescent="0.25">
      <c r="A842" s="4" t="s">
        <v>390</v>
      </c>
      <c r="B842" s="10" t="s">
        <v>1373</v>
      </c>
      <c r="C842" s="10" t="s">
        <v>24</v>
      </c>
      <c r="D842" s="11">
        <v>385990</v>
      </c>
      <c r="E842" s="71"/>
      <c r="F842" s="47"/>
      <c r="G842" s="46"/>
      <c r="H842" s="13" t="s">
        <v>222</v>
      </c>
      <c r="I842" s="10" t="s">
        <v>424</v>
      </c>
    </row>
    <row r="843" spans="1:9" ht="15.75" customHeight="1" x14ac:dyDescent="0.25">
      <c r="A843" s="4" t="s">
        <v>390</v>
      </c>
      <c r="B843" s="10" t="s">
        <v>1393</v>
      </c>
      <c r="C843" s="10" t="s">
        <v>24</v>
      </c>
      <c r="D843" s="11">
        <v>10781.48</v>
      </c>
      <c r="E843" s="85">
        <f>F843/60</f>
        <v>41460.037499999999</v>
      </c>
      <c r="F843" s="48">
        <v>2487602.25</v>
      </c>
      <c r="G843" s="44" t="s">
        <v>1394</v>
      </c>
      <c r="H843" s="13" t="s">
        <v>70</v>
      </c>
      <c r="I843" s="13" t="s">
        <v>1395</v>
      </c>
    </row>
    <row r="844" spans="1:9" ht="15.75" hidden="1" customHeight="1" x14ac:dyDescent="0.25">
      <c r="A844" s="4" t="s">
        <v>390</v>
      </c>
      <c r="B844" s="10" t="s">
        <v>1393</v>
      </c>
      <c r="C844" s="10" t="s">
        <v>24</v>
      </c>
      <c r="D844" s="11">
        <v>12654.64</v>
      </c>
      <c r="E844" s="70"/>
      <c r="F844" s="45"/>
      <c r="G844" s="46"/>
      <c r="H844" s="13" t="s">
        <v>40</v>
      </c>
      <c r="I844" s="10" t="s">
        <v>842</v>
      </c>
    </row>
    <row r="845" spans="1:9" ht="15.75" hidden="1" customHeight="1" x14ac:dyDescent="0.25">
      <c r="A845" s="4" t="s">
        <v>390</v>
      </c>
      <c r="B845" s="10" t="s">
        <v>1393</v>
      </c>
      <c r="C845" s="10" t="s">
        <v>28</v>
      </c>
      <c r="D845" s="11">
        <v>12665.9</v>
      </c>
      <c r="E845" s="70"/>
      <c r="F845" s="45"/>
      <c r="G845" s="46"/>
      <c r="H845" s="13" t="s">
        <v>70</v>
      </c>
      <c r="I845" s="10" t="s">
        <v>1398</v>
      </c>
    </row>
    <row r="846" spans="1:9" ht="15.75" hidden="1" customHeight="1" x14ac:dyDescent="0.25">
      <c r="A846" s="4" t="s">
        <v>390</v>
      </c>
      <c r="B846" s="10" t="s">
        <v>1393</v>
      </c>
      <c r="C846" s="10" t="s">
        <v>28</v>
      </c>
      <c r="D846" s="11">
        <v>12974.12</v>
      </c>
      <c r="E846" s="70"/>
      <c r="F846" s="45"/>
      <c r="G846" s="46"/>
      <c r="H846" s="13" t="s">
        <v>29</v>
      </c>
      <c r="I846" s="10" t="s">
        <v>1400</v>
      </c>
    </row>
    <row r="847" spans="1:9" ht="15.75" hidden="1" customHeight="1" x14ac:dyDescent="0.25">
      <c r="A847" s="4" t="s">
        <v>390</v>
      </c>
      <c r="B847" s="10" t="s">
        <v>1393</v>
      </c>
      <c r="C847" s="10" t="s">
        <v>24</v>
      </c>
      <c r="D847" s="11">
        <v>13000</v>
      </c>
      <c r="E847" s="70"/>
      <c r="F847" s="45"/>
      <c r="G847" s="46"/>
      <c r="H847" s="13" t="s">
        <v>54</v>
      </c>
      <c r="I847" s="10" t="s">
        <v>1402</v>
      </c>
    </row>
    <row r="848" spans="1:9" ht="15.75" hidden="1" customHeight="1" x14ac:dyDescent="0.25">
      <c r="A848" s="4" t="s">
        <v>390</v>
      </c>
      <c r="B848" s="10" t="s">
        <v>1393</v>
      </c>
      <c r="C848" s="10" t="s">
        <v>24</v>
      </c>
      <c r="D848" s="11">
        <v>16493.68</v>
      </c>
      <c r="E848" s="70"/>
      <c r="F848" s="45"/>
      <c r="G848" s="46"/>
      <c r="H848" s="13" t="s">
        <v>222</v>
      </c>
      <c r="I848" s="10" t="s">
        <v>1404</v>
      </c>
    </row>
    <row r="849" spans="1:9" ht="15.75" hidden="1" customHeight="1" x14ac:dyDescent="0.25">
      <c r="A849" s="4" t="s">
        <v>390</v>
      </c>
      <c r="B849" s="10" t="s">
        <v>1393</v>
      </c>
      <c r="C849" s="10" t="s">
        <v>24</v>
      </c>
      <c r="D849" s="11">
        <v>17448.07</v>
      </c>
      <c r="E849" s="70"/>
      <c r="F849" s="45"/>
      <c r="G849" s="46"/>
      <c r="H849" s="13" t="s">
        <v>398</v>
      </c>
      <c r="I849" s="10" t="s">
        <v>1402</v>
      </c>
    </row>
    <row r="850" spans="1:9" ht="15.75" hidden="1" customHeight="1" x14ac:dyDescent="0.25">
      <c r="A850" s="4" t="s">
        <v>390</v>
      </c>
      <c r="B850" s="10" t="s">
        <v>1393</v>
      </c>
      <c r="C850" s="10" t="s">
        <v>24</v>
      </c>
      <c r="D850" s="11">
        <v>17855</v>
      </c>
      <c r="E850" s="70"/>
      <c r="F850" s="45"/>
      <c r="G850" s="46"/>
      <c r="H850" s="13" t="s">
        <v>213</v>
      </c>
      <c r="I850" s="10" t="s">
        <v>1407</v>
      </c>
    </row>
    <row r="851" spans="1:9" ht="15.75" hidden="1" customHeight="1" x14ac:dyDescent="0.25">
      <c r="A851" s="4" t="s">
        <v>390</v>
      </c>
      <c r="B851" s="10" t="s">
        <v>1393</v>
      </c>
      <c r="C851" s="10" t="s">
        <v>24</v>
      </c>
      <c r="D851" s="11">
        <v>22182.38</v>
      </c>
      <c r="E851" s="70"/>
      <c r="F851" s="45"/>
      <c r="G851" s="46"/>
      <c r="H851" s="13" t="s">
        <v>45</v>
      </c>
      <c r="I851" s="10" t="s">
        <v>1409</v>
      </c>
    </row>
    <row r="852" spans="1:9" ht="15.75" hidden="1" customHeight="1" x14ac:dyDescent="0.25">
      <c r="A852" s="4" t="s">
        <v>390</v>
      </c>
      <c r="B852" s="10" t="s">
        <v>1393</v>
      </c>
      <c r="C852" s="10" t="s">
        <v>24</v>
      </c>
      <c r="D852" s="11">
        <v>25915.16</v>
      </c>
      <c r="E852" s="70"/>
      <c r="F852" s="45"/>
      <c r="G852" s="46"/>
      <c r="H852" s="13" t="s">
        <v>29</v>
      </c>
      <c r="I852" s="10" t="s">
        <v>1411</v>
      </c>
    </row>
    <row r="853" spans="1:9" ht="15.75" hidden="1" customHeight="1" x14ac:dyDescent="0.25">
      <c r="A853" s="4" t="s">
        <v>390</v>
      </c>
      <c r="B853" s="10" t="s">
        <v>1393</v>
      </c>
      <c r="C853" s="10" t="s">
        <v>24</v>
      </c>
      <c r="D853" s="11">
        <v>32970.300000000003</v>
      </c>
      <c r="E853" s="70"/>
      <c r="F853" s="45"/>
      <c r="G853" s="46"/>
      <c r="H853" s="13" t="s">
        <v>48</v>
      </c>
      <c r="I853" s="10" t="s">
        <v>1413</v>
      </c>
    </row>
    <row r="854" spans="1:9" ht="15.75" hidden="1" customHeight="1" x14ac:dyDescent="0.25">
      <c r="A854" s="4" t="s">
        <v>390</v>
      </c>
      <c r="B854" s="10" t="s">
        <v>1393</v>
      </c>
      <c r="C854" s="10" t="s">
        <v>24</v>
      </c>
      <c r="D854" s="11">
        <v>37356.26</v>
      </c>
      <c r="E854" s="71"/>
      <c r="F854" s="47"/>
      <c r="G854" s="46"/>
      <c r="H854" s="13" t="s">
        <v>85</v>
      </c>
      <c r="I854" s="10" t="s">
        <v>427</v>
      </c>
    </row>
    <row r="855" spans="1:9" ht="15.75" customHeight="1" x14ac:dyDescent="0.25">
      <c r="A855" s="4" t="s">
        <v>390</v>
      </c>
      <c r="B855" s="10" t="s">
        <v>1416</v>
      </c>
      <c r="C855" s="10" t="s">
        <v>24</v>
      </c>
      <c r="D855" s="11">
        <v>7119.11</v>
      </c>
      <c r="E855" s="85">
        <f>F855/10</f>
        <v>119457.46699999999</v>
      </c>
      <c r="F855" s="48">
        <v>1194574.67</v>
      </c>
      <c r="G855" s="44" t="s">
        <v>1417</v>
      </c>
      <c r="H855" s="13" t="s">
        <v>85</v>
      </c>
      <c r="I855" s="13" t="s">
        <v>906</v>
      </c>
    </row>
    <row r="856" spans="1:9" ht="15.75" hidden="1" customHeight="1" x14ac:dyDescent="0.25">
      <c r="A856" s="4" t="s">
        <v>390</v>
      </c>
      <c r="B856" s="10" t="s">
        <v>1416</v>
      </c>
      <c r="C856" s="10" t="s">
        <v>28</v>
      </c>
      <c r="D856" s="11">
        <v>9297.44</v>
      </c>
      <c r="E856" s="70"/>
      <c r="F856" s="45"/>
      <c r="G856" s="46"/>
      <c r="H856" s="13" t="s">
        <v>29</v>
      </c>
      <c r="I856" s="10" t="s">
        <v>1419</v>
      </c>
    </row>
    <row r="857" spans="1:9" ht="15.75" hidden="1" customHeight="1" x14ac:dyDescent="0.25">
      <c r="A857" s="4" t="s">
        <v>390</v>
      </c>
      <c r="B857" s="10" t="s">
        <v>1416</v>
      </c>
      <c r="C857" s="10" t="s">
        <v>24</v>
      </c>
      <c r="D857" s="11">
        <v>10481</v>
      </c>
      <c r="E857" s="70"/>
      <c r="F857" s="45"/>
      <c r="G857" s="46"/>
      <c r="H857" s="13" t="s">
        <v>54</v>
      </c>
      <c r="I857" s="10" t="s">
        <v>1421</v>
      </c>
    </row>
    <row r="858" spans="1:9" ht="15.75" hidden="1" customHeight="1" x14ac:dyDescent="0.25">
      <c r="A858" s="4" t="s">
        <v>390</v>
      </c>
      <c r="B858" s="10" t="s">
        <v>1416</v>
      </c>
      <c r="C858" s="10" t="s">
        <v>24</v>
      </c>
      <c r="D858" s="11">
        <v>10503.05</v>
      </c>
      <c r="E858" s="70"/>
      <c r="F858" s="45"/>
      <c r="G858" s="46"/>
      <c r="H858" s="13" t="s">
        <v>40</v>
      </c>
      <c r="I858" s="10" t="s">
        <v>886</v>
      </c>
    </row>
    <row r="859" spans="1:9" ht="15.75" hidden="1" customHeight="1" x14ac:dyDescent="0.25">
      <c r="A859" s="4" t="s">
        <v>390</v>
      </c>
      <c r="B859" s="10" t="s">
        <v>1416</v>
      </c>
      <c r="C859" s="10" t="s">
        <v>24</v>
      </c>
      <c r="D859" s="11">
        <v>11180.4</v>
      </c>
      <c r="E859" s="70"/>
      <c r="F859" s="45"/>
      <c r="G859" s="46"/>
      <c r="H859" s="13" t="s">
        <v>45</v>
      </c>
      <c r="I859" s="10" t="s">
        <v>635</v>
      </c>
    </row>
    <row r="860" spans="1:9" ht="15.75" hidden="1" customHeight="1" x14ac:dyDescent="0.25">
      <c r="A860" s="4" t="s">
        <v>390</v>
      </c>
      <c r="B860" s="10" t="s">
        <v>1416</v>
      </c>
      <c r="C860" s="10" t="s">
        <v>24</v>
      </c>
      <c r="D860" s="11">
        <v>11310.62</v>
      </c>
      <c r="E860" s="70"/>
      <c r="F860" s="45"/>
      <c r="G860" s="46"/>
      <c r="H860" s="13" t="s">
        <v>70</v>
      </c>
      <c r="I860" s="10" t="s">
        <v>1425</v>
      </c>
    </row>
    <row r="861" spans="1:9" ht="15.75" hidden="1" customHeight="1" x14ac:dyDescent="0.25">
      <c r="A861" s="4" t="s">
        <v>390</v>
      </c>
      <c r="B861" s="10" t="s">
        <v>1416</v>
      </c>
      <c r="C861" s="10" t="s">
        <v>24</v>
      </c>
      <c r="D861" s="11">
        <v>11611.33</v>
      </c>
      <c r="E861" s="70"/>
      <c r="F861" s="45"/>
      <c r="G861" s="46"/>
      <c r="H861" s="13" t="s">
        <v>156</v>
      </c>
      <c r="I861" s="10" t="s">
        <v>635</v>
      </c>
    </row>
    <row r="862" spans="1:9" ht="15.75" hidden="1" customHeight="1" x14ac:dyDescent="0.25">
      <c r="A862" s="4" t="s">
        <v>390</v>
      </c>
      <c r="B862" s="10" t="s">
        <v>1416</v>
      </c>
      <c r="C862" s="10" t="s">
        <v>24</v>
      </c>
      <c r="D862" s="11">
        <v>11996</v>
      </c>
      <c r="E862" s="70"/>
      <c r="F862" s="45"/>
      <c r="G862" s="46"/>
      <c r="H862" s="13" t="s">
        <v>25</v>
      </c>
      <c r="I862" s="10" t="s">
        <v>635</v>
      </c>
    </row>
    <row r="863" spans="1:9" ht="15.75" hidden="1" customHeight="1" x14ac:dyDescent="0.25">
      <c r="A863" s="4" t="s">
        <v>390</v>
      </c>
      <c r="B863" s="10" t="s">
        <v>1416</v>
      </c>
      <c r="C863" s="10" t="s">
        <v>28</v>
      </c>
      <c r="D863" s="11">
        <v>14622.52</v>
      </c>
      <c r="E863" s="70"/>
      <c r="F863" s="45"/>
      <c r="G863" s="46"/>
      <c r="H863" s="13" t="s">
        <v>40</v>
      </c>
      <c r="I863" s="10" t="s">
        <v>906</v>
      </c>
    </row>
    <row r="864" spans="1:9" ht="15.75" hidden="1" customHeight="1" x14ac:dyDescent="0.25">
      <c r="A864" s="4" t="s">
        <v>390</v>
      </c>
      <c r="B864" s="10" t="s">
        <v>1416</v>
      </c>
      <c r="C864" s="10" t="s">
        <v>24</v>
      </c>
      <c r="D864" s="11">
        <v>16427.88</v>
      </c>
      <c r="E864" s="70"/>
      <c r="F864" s="45"/>
      <c r="G864" s="46"/>
      <c r="H864" s="13" t="s">
        <v>29</v>
      </c>
      <c r="I864" s="10" t="s">
        <v>1429</v>
      </c>
    </row>
    <row r="865" spans="1:9" ht="15.75" hidden="1" customHeight="1" x14ac:dyDescent="0.25">
      <c r="A865" s="4" t="s">
        <v>390</v>
      </c>
      <c r="B865" s="10" t="s">
        <v>1416</v>
      </c>
      <c r="C865" s="10" t="s">
        <v>28</v>
      </c>
      <c r="D865" s="11">
        <v>20378.37</v>
      </c>
      <c r="E865" s="70"/>
      <c r="F865" s="45"/>
      <c r="G865" s="46"/>
      <c r="H865" s="13" t="s">
        <v>70</v>
      </c>
      <c r="I865" s="10" t="s">
        <v>1431</v>
      </c>
    </row>
    <row r="866" spans="1:9" ht="15.75" hidden="1" customHeight="1" x14ac:dyDescent="0.25">
      <c r="A866" s="4" t="s">
        <v>390</v>
      </c>
      <c r="B866" s="10" t="s">
        <v>1416</v>
      </c>
      <c r="C866" s="10" t="s">
        <v>52</v>
      </c>
      <c r="D866" s="11">
        <v>28733.62</v>
      </c>
      <c r="E866" s="70"/>
      <c r="F866" s="45"/>
      <c r="G866" s="46"/>
      <c r="H866" s="13" t="s">
        <v>40</v>
      </c>
      <c r="I866" s="10" t="s">
        <v>521</v>
      </c>
    </row>
    <row r="867" spans="1:9" ht="15.75" hidden="1" customHeight="1" x14ac:dyDescent="0.25">
      <c r="A867" s="4" t="s">
        <v>390</v>
      </c>
      <c r="B867" s="10" t="s">
        <v>1416</v>
      </c>
      <c r="C867" s="10" t="s">
        <v>24</v>
      </c>
      <c r="D867" s="11">
        <v>37969.71</v>
      </c>
      <c r="E867" s="70"/>
      <c r="F867" s="45"/>
      <c r="G867" s="46"/>
      <c r="H867" s="13" t="s">
        <v>398</v>
      </c>
      <c r="I867" s="10" t="s">
        <v>1434</v>
      </c>
    </row>
    <row r="868" spans="1:9" ht="15.75" hidden="1" customHeight="1" x14ac:dyDescent="0.25">
      <c r="A868" s="4" t="s">
        <v>390</v>
      </c>
      <c r="B868" s="10" t="s">
        <v>1416</v>
      </c>
      <c r="C868" s="10" t="s">
        <v>52</v>
      </c>
      <c r="D868" s="11">
        <v>46957.02</v>
      </c>
      <c r="E868" s="71"/>
      <c r="F868" s="47"/>
      <c r="G868" s="46"/>
      <c r="H868" s="13" t="s">
        <v>70</v>
      </c>
      <c r="I868" s="10" t="s">
        <v>1436</v>
      </c>
    </row>
    <row r="869" spans="1:9" ht="15.75" customHeight="1" x14ac:dyDescent="0.25">
      <c r="A869" s="4" t="s">
        <v>390</v>
      </c>
      <c r="B869" s="10" t="s">
        <v>1438</v>
      </c>
      <c r="C869" s="10" t="s">
        <v>24</v>
      </c>
      <c r="D869" s="11">
        <v>18458</v>
      </c>
      <c r="E869" s="85">
        <f>+F869</f>
        <v>283080.81</v>
      </c>
      <c r="F869" s="48">
        <v>283080.81</v>
      </c>
      <c r="G869" s="44" t="s">
        <v>1439</v>
      </c>
      <c r="H869" s="13" t="s">
        <v>25</v>
      </c>
      <c r="I869" s="13" t="s">
        <v>179</v>
      </c>
    </row>
    <row r="870" spans="1:9" ht="15.75" hidden="1" customHeight="1" x14ac:dyDescent="0.25">
      <c r="A870" s="4" t="s">
        <v>390</v>
      </c>
      <c r="B870" s="10" t="s">
        <v>1438</v>
      </c>
      <c r="C870" s="10" t="s">
        <v>24</v>
      </c>
      <c r="D870" s="11">
        <v>18974.12</v>
      </c>
      <c r="E870" s="70"/>
      <c r="F870" s="45"/>
      <c r="G870" s="46"/>
      <c r="H870" s="13" t="s">
        <v>29</v>
      </c>
      <c r="I870" s="10" t="s">
        <v>1419</v>
      </c>
    </row>
    <row r="871" spans="1:9" ht="15.75" hidden="1" customHeight="1" x14ac:dyDescent="0.25">
      <c r="A871" s="4" t="s">
        <v>390</v>
      </c>
      <c r="B871" s="10" t="s">
        <v>1438</v>
      </c>
      <c r="C871" s="10" t="s">
        <v>24</v>
      </c>
      <c r="D871" s="11">
        <v>21669.51</v>
      </c>
      <c r="E871" s="70"/>
      <c r="F871" s="45"/>
      <c r="G871" s="46"/>
      <c r="H871" s="13" t="s">
        <v>40</v>
      </c>
      <c r="I871" s="10" t="s">
        <v>886</v>
      </c>
    </row>
    <row r="872" spans="1:9" ht="15.75" hidden="1" customHeight="1" x14ac:dyDescent="0.25">
      <c r="A872" s="4" t="s">
        <v>390</v>
      </c>
      <c r="B872" s="10" t="s">
        <v>1438</v>
      </c>
      <c r="C872" s="10" t="s">
        <v>24</v>
      </c>
      <c r="D872" s="11">
        <v>21900</v>
      </c>
      <c r="E872" s="70"/>
      <c r="F872" s="45"/>
      <c r="G872" s="46"/>
      <c r="H872" s="13" t="s">
        <v>54</v>
      </c>
      <c r="I872" s="10" t="s">
        <v>1421</v>
      </c>
    </row>
    <row r="873" spans="1:9" ht="15.75" hidden="1" customHeight="1" x14ac:dyDescent="0.25">
      <c r="A873" s="4" t="s">
        <v>390</v>
      </c>
      <c r="B873" s="10" t="s">
        <v>1438</v>
      </c>
      <c r="C873" s="10" t="s">
        <v>24</v>
      </c>
      <c r="D873" s="11">
        <v>22760.1</v>
      </c>
      <c r="E873" s="70"/>
      <c r="F873" s="45"/>
      <c r="G873" s="46"/>
      <c r="H873" s="13" t="s">
        <v>45</v>
      </c>
      <c r="I873" s="10" t="s">
        <v>635</v>
      </c>
    </row>
    <row r="874" spans="1:9" ht="15.75" hidden="1" customHeight="1" x14ac:dyDescent="0.25">
      <c r="A874" s="4" t="s">
        <v>390</v>
      </c>
      <c r="B874" s="10" t="s">
        <v>1438</v>
      </c>
      <c r="C874" s="10" t="s">
        <v>24</v>
      </c>
      <c r="D874" s="11">
        <v>23911.77</v>
      </c>
      <c r="E874" s="70"/>
      <c r="F874" s="45"/>
      <c r="G874" s="46"/>
      <c r="H874" s="13" t="s">
        <v>156</v>
      </c>
      <c r="I874" s="10" t="s">
        <v>635</v>
      </c>
    </row>
    <row r="875" spans="1:9" ht="15.75" hidden="1" customHeight="1" x14ac:dyDescent="0.25">
      <c r="A875" s="4" t="s">
        <v>390</v>
      </c>
      <c r="B875" s="10" t="s">
        <v>1438</v>
      </c>
      <c r="C875" s="10" t="s">
        <v>24</v>
      </c>
      <c r="D875" s="11">
        <v>24190.32</v>
      </c>
      <c r="E875" s="70"/>
      <c r="F875" s="45"/>
      <c r="G875" s="46"/>
      <c r="H875" s="13" t="s">
        <v>85</v>
      </c>
      <c r="I875" s="10" t="s">
        <v>635</v>
      </c>
    </row>
    <row r="876" spans="1:9" ht="15.75" hidden="1" customHeight="1" x14ac:dyDescent="0.25">
      <c r="A876" s="4" t="s">
        <v>390</v>
      </c>
      <c r="B876" s="10" t="s">
        <v>1438</v>
      </c>
      <c r="C876" s="10" t="s">
        <v>28</v>
      </c>
      <c r="D876" s="11">
        <v>24424</v>
      </c>
      <c r="E876" s="70"/>
      <c r="F876" s="45"/>
      <c r="G876" s="46"/>
      <c r="H876" s="13" t="s">
        <v>25</v>
      </c>
      <c r="I876" s="10" t="s">
        <v>635</v>
      </c>
    </row>
    <row r="877" spans="1:9" ht="15.75" hidden="1" customHeight="1" x14ac:dyDescent="0.25">
      <c r="A877" s="4" t="s">
        <v>390</v>
      </c>
      <c r="B877" s="10" t="s">
        <v>1438</v>
      </c>
      <c r="C877" s="10" t="s">
        <v>28</v>
      </c>
      <c r="D877" s="11">
        <v>90166.82</v>
      </c>
      <c r="E877" s="70"/>
      <c r="F877" s="45"/>
      <c r="G877" s="46"/>
      <c r="H877" s="13" t="s">
        <v>40</v>
      </c>
      <c r="I877" s="10" t="s">
        <v>937</v>
      </c>
    </row>
    <row r="878" spans="1:9" ht="15.75" hidden="1" customHeight="1" x14ac:dyDescent="0.25">
      <c r="A878" s="4" t="s">
        <v>390</v>
      </c>
      <c r="B878" s="10" t="s">
        <v>1438</v>
      </c>
      <c r="C878" s="10" t="s">
        <v>24</v>
      </c>
      <c r="D878" s="11">
        <v>119149.88</v>
      </c>
      <c r="E878" s="70"/>
      <c r="F878" s="45"/>
      <c r="G878" s="46"/>
      <c r="H878" s="13" t="s">
        <v>398</v>
      </c>
      <c r="I878" s="10" t="s">
        <v>1434</v>
      </c>
    </row>
    <row r="879" spans="1:9" ht="15.75" hidden="1" customHeight="1" x14ac:dyDescent="0.25">
      <c r="A879" s="4" t="s">
        <v>390</v>
      </c>
      <c r="B879" s="10" t="s">
        <v>1438</v>
      </c>
      <c r="C879" s="10" t="s">
        <v>24</v>
      </c>
      <c r="D879" s="11">
        <v>147352.26999999999</v>
      </c>
      <c r="E879" s="71"/>
      <c r="F879" s="47"/>
      <c r="G879" s="46"/>
      <c r="H879" s="13" t="s">
        <v>70</v>
      </c>
      <c r="I879" s="10" t="s">
        <v>1446</v>
      </c>
    </row>
    <row r="880" spans="1:9" ht="15.75" customHeight="1" x14ac:dyDescent="0.25">
      <c r="A880" s="4" t="s">
        <v>1448</v>
      </c>
      <c r="B880" s="10" t="s">
        <v>1449</v>
      </c>
      <c r="C880" s="10" t="s">
        <v>24</v>
      </c>
      <c r="D880" s="11">
        <v>256.45</v>
      </c>
      <c r="E880" s="84">
        <f>F880/100</f>
        <v>1004.2517999999999</v>
      </c>
      <c r="F880" s="43">
        <v>100425.18</v>
      </c>
      <c r="G880" s="44" t="s">
        <v>1450</v>
      </c>
      <c r="H880" s="13" t="s">
        <v>163</v>
      </c>
      <c r="I880" s="13" t="s">
        <v>1451</v>
      </c>
    </row>
    <row r="881" spans="1:9" ht="15.75" hidden="1" customHeight="1" x14ac:dyDescent="0.25">
      <c r="A881" s="4" t="s">
        <v>1448</v>
      </c>
      <c r="B881" s="10" t="s">
        <v>1449</v>
      </c>
      <c r="C881" s="10" t="s">
        <v>24</v>
      </c>
      <c r="D881" s="11">
        <v>266</v>
      </c>
      <c r="E881" s="70"/>
      <c r="F881" s="45"/>
      <c r="G881" s="46"/>
      <c r="H881" s="13" t="s">
        <v>54</v>
      </c>
      <c r="I881" s="10" t="s">
        <v>1453</v>
      </c>
    </row>
    <row r="882" spans="1:9" ht="15.75" hidden="1" customHeight="1" x14ac:dyDescent="0.25">
      <c r="A882" s="4" t="s">
        <v>1448</v>
      </c>
      <c r="B882" s="10" t="s">
        <v>1449</v>
      </c>
      <c r="C882" s="10" t="s">
        <v>24</v>
      </c>
      <c r="D882" s="11">
        <v>268.77</v>
      </c>
      <c r="E882" s="70"/>
      <c r="F882" s="45"/>
      <c r="G882" s="46"/>
      <c r="H882" s="13" t="s">
        <v>29</v>
      </c>
      <c r="I882" s="10" t="s">
        <v>1455</v>
      </c>
    </row>
    <row r="883" spans="1:9" ht="15.75" hidden="1" customHeight="1" x14ac:dyDescent="0.25">
      <c r="A883" s="4" t="s">
        <v>1448</v>
      </c>
      <c r="B883" s="10" t="s">
        <v>1449</v>
      </c>
      <c r="C883" s="10" t="s">
        <v>24</v>
      </c>
      <c r="D883" s="11">
        <v>269.68</v>
      </c>
      <c r="E883" s="70"/>
      <c r="F883" s="45"/>
      <c r="G883" s="46"/>
      <c r="H883" s="13" t="s">
        <v>40</v>
      </c>
      <c r="I883" s="10" t="s">
        <v>864</v>
      </c>
    </row>
    <row r="884" spans="1:9" ht="15.75" hidden="1" customHeight="1" x14ac:dyDescent="0.25">
      <c r="A884" s="4" t="s">
        <v>1448</v>
      </c>
      <c r="B884" s="10" t="s">
        <v>1449</v>
      </c>
      <c r="C884" s="10" t="s">
        <v>24</v>
      </c>
      <c r="D884" s="11">
        <v>290.43</v>
      </c>
      <c r="E884" s="70"/>
      <c r="F884" s="45"/>
      <c r="G884" s="46"/>
      <c r="H884" s="13" t="s">
        <v>48</v>
      </c>
      <c r="I884" s="10" t="s">
        <v>1458</v>
      </c>
    </row>
    <row r="885" spans="1:9" ht="15.75" hidden="1" customHeight="1" x14ac:dyDescent="0.25">
      <c r="A885" s="4" t="s">
        <v>1448</v>
      </c>
      <c r="B885" s="10" t="s">
        <v>1449</v>
      </c>
      <c r="C885" s="10" t="s">
        <v>28</v>
      </c>
      <c r="D885" s="11">
        <v>322.48</v>
      </c>
      <c r="E885" s="70"/>
      <c r="F885" s="45"/>
      <c r="G885" s="46"/>
      <c r="H885" s="13" t="s">
        <v>40</v>
      </c>
      <c r="I885" s="10" t="s">
        <v>1460</v>
      </c>
    </row>
    <row r="886" spans="1:9" ht="15.75" hidden="1" customHeight="1" x14ac:dyDescent="0.25">
      <c r="A886" s="4" t="s">
        <v>1448</v>
      </c>
      <c r="B886" s="10" t="s">
        <v>1449</v>
      </c>
      <c r="C886" s="10" t="s">
        <v>24</v>
      </c>
      <c r="D886" s="11">
        <v>369</v>
      </c>
      <c r="E886" s="70"/>
      <c r="F886" s="45"/>
      <c r="G886" s="46"/>
      <c r="H886" s="13" t="s">
        <v>25</v>
      </c>
      <c r="I886" s="10" t="s">
        <v>1462</v>
      </c>
    </row>
    <row r="887" spans="1:9" ht="15.75" hidden="1" customHeight="1" x14ac:dyDescent="0.25">
      <c r="A887" s="4" t="s">
        <v>1448</v>
      </c>
      <c r="B887" s="10" t="s">
        <v>1449</v>
      </c>
      <c r="C887" s="10" t="s">
        <v>24</v>
      </c>
      <c r="D887" s="11">
        <v>369.49</v>
      </c>
      <c r="E887" s="70"/>
      <c r="F887" s="45"/>
      <c r="G887" s="46"/>
      <c r="H887" s="13" t="s">
        <v>45</v>
      </c>
      <c r="I887" s="10" t="s">
        <v>1460</v>
      </c>
    </row>
    <row r="888" spans="1:9" ht="15.75" hidden="1" customHeight="1" x14ac:dyDescent="0.25">
      <c r="A888" s="4" t="s">
        <v>1448</v>
      </c>
      <c r="B888" s="10" t="s">
        <v>1449</v>
      </c>
      <c r="C888" s="10" t="s">
        <v>24</v>
      </c>
      <c r="D888" s="11">
        <v>613.41</v>
      </c>
      <c r="E888" s="70"/>
      <c r="F888" s="45"/>
      <c r="G888" s="46"/>
      <c r="H888" s="13" t="s">
        <v>70</v>
      </c>
      <c r="I888" s="10" t="s">
        <v>1464</v>
      </c>
    </row>
    <row r="889" spans="1:9" ht="15.75" hidden="1" customHeight="1" x14ac:dyDescent="0.25">
      <c r="A889" s="4" t="s">
        <v>1448</v>
      </c>
      <c r="B889" s="10" t="s">
        <v>1449</v>
      </c>
      <c r="C889" s="10" t="s">
        <v>24</v>
      </c>
      <c r="D889" s="11">
        <v>620.04999999999995</v>
      </c>
      <c r="E889" s="70"/>
      <c r="F889" s="45"/>
      <c r="G889" s="46"/>
      <c r="H889" s="13" t="s">
        <v>398</v>
      </c>
      <c r="I889" s="10" t="s">
        <v>1466</v>
      </c>
    </row>
    <row r="890" spans="1:9" ht="15.75" hidden="1" customHeight="1" x14ac:dyDescent="0.25">
      <c r="A890" s="4" t="s">
        <v>1448</v>
      </c>
      <c r="B890" s="10" t="s">
        <v>1449</v>
      </c>
      <c r="C890" s="10" t="s">
        <v>28</v>
      </c>
      <c r="D890" s="11">
        <v>622.54</v>
      </c>
      <c r="E890" s="70"/>
      <c r="F890" s="45"/>
      <c r="G890" s="46"/>
      <c r="H890" s="13" t="s">
        <v>163</v>
      </c>
      <c r="I890" s="10" t="s">
        <v>1468</v>
      </c>
    </row>
    <row r="891" spans="1:9" ht="15.75" hidden="1" customHeight="1" x14ac:dyDescent="0.25">
      <c r="A891" s="4" t="s">
        <v>1448</v>
      </c>
      <c r="B891" s="10" t="s">
        <v>1449</v>
      </c>
      <c r="C891" s="10" t="s">
        <v>52</v>
      </c>
      <c r="D891" s="11">
        <v>647.1</v>
      </c>
      <c r="E891" s="70"/>
      <c r="F891" s="45"/>
      <c r="G891" s="46"/>
      <c r="H891" s="13" t="s">
        <v>40</v>
      </c>
      <c r="I891" s="10" t="s">
        <v>1241</v>
      </c>
    </row>
    <row r="892" spans="1:9" ht="15.75" hidden="1" customHeight="1" x14ac:dyDescent="0.25">
      <c r="A892" s="4" t="s">
        <v>1448</v>
      </c>
      <c r="B892" s="10" t="s">
        <v>1449</v>
      </c>
      <c r="C892" s="10" t="s">
        <v>24</v>
      </c>
      <c r="D892" s="11">
        <v>786.53</v>
      </c>
      <c r="E892" s="71"/>
      <c r="F892" s="47"/>
      <c r="G892" s="46"/>
      <c r="H892" s="13" t="s">
        <v>156</v>
      </c>
      <c r="I892" s="10" t="s">
        <v>1462</v>
      </c>
    </row>
    <row r="893" spans="1:9" ht="15.75" customHeight="1" x14ac:dyDescent="0.25">
      <c r="A893" s="4" t="s">
        <v>1448</v>
      </c>
      <c r="B893" s="10" t="s">
        <v>1472</v>
      </c>
      <c r="C893" s="10" t="s">
        <v>24</v>
      </c>
      <c r="D893" s="11">
        <v>3676.18</v>
      </c>
      <c r="E893" s="84">
        <f>F893/50</f>
        <v>6041.7966000000006</v>
      </c>
      <c r="F893" s="43">
        <v>302089.83</v>
      </c>
      <c r="G893" s="44" t="s">
        <v>1473</v>
      </c>
      <c r="H893" s="13" t="s">
        <v>398</v>
      </c>
      <c r="I893" s="13" t="s">
        <v>1474</v>
      </c>
    </row>
    <row r="894" spans="1:9" ht="15.75" hidden="1" customHeight="1" x14ac:dyDescent="0.25">
      <c r="A894" s="4" t="s">
        <v>1448</v>
      </c>
      <c r="B894" s="10" t="s">
        <v>1472</v>
      </c>
      <c r="C894" s="10" t="s">
        <v>24</v>
      </c>
      <c r="D894" s="11">
        <v>3753.03</v>
      </c>
      <c r="E894" s="70"/>
      <c r="F894" s="45"/>
      <c r="G894" s="46"/>
      <c r="H894" s="13" t="s">
        <v>40</v>
      </c>
      <c r="I894" s="10" t="s">
        <v>538</v>
      </c>
    </row>
    <row r="895" spans="1:9" ht="15.75" hidden="1" customHeight="1" x14ac:dyDescent="0.25">
      <c r="A895" s="4" t="s">
        <v>1448</v>
      </c>
      <c r="B895" s="10" t="s">
        <v>1472</v>
      </c>
      <c r="C895" s="10" t="s">
        <v>24</v>
      </c>
      <c r="D895" s="11">
        <v>3755.66</v>
      </c>
      <c r="E895" s="70"/>
      <c r="F895" s="45"/>
      <c r="G895" s="46"/>
      <c r="H895" s="13" t="s">
        <v>70</v>
      </c>
      <c r="I895" s="10" t="s">
        <v>1477</v>
      </c>
    </row>
    <row r="896" spans="1:9" ht="15.75" hidden="1" customHeight="1" x14ac:dyDescent="0.25">
      <c r="A896" s="4" t="s">
        <v>1448</v>
      </c>
      <c r="B896" s="10" t="s">
        <v>1472</v>
      </c>
      <c r="C896" s="10" t="s">
        <v>24</v>
      </c>
      <c r="D896" s="11">
        <v>3932.49</v>
      </c>
      <c r="E896" s="70"/>
      <c r="F896" s="45"/>
      <c r="G896" s="46"/>
      <c r="H896" s="13" t="s">
        <v>189</v>
      </c>
      <c r="I896" s="10" t="s">
        <v>1479</v>
      </c>
    </row>
    <row r="897" spans="1:9" ht="15.75" hidden="1" customHeight="1" x14ac:dyDescent="0.25">
      <c r="A897" s="4" t="s">
        <v>1448</v>
      </c>
      <c r="B897" s="10" t="s">
        <v>1472</v>
      </c>
      <c r="C897" s="10" t="s">
        <v>24</v>
      </c>
      <c r="D897" s="11">
        <v>3988.52</v>
      </c>
      <c r="E897" s="70"/>
      <c r="F897" s="45"/>
      <c r="G897" s="46"/>
      <c r="H897" s="13" t="s">
        <v>29</v>
      </c>
      <c r="I897" s="10" t="s">
        <v>1481</v>
      </c>
    </row>
    <row r="898" spans="1:9" ht="15.75" hidden="1" customHeight="1" x14ac:dyDescent="0.25">
      <c r="A898" s="4" t="s">
        <v>1448</v>
      </c>
      <c r="B898" s="10" t="s">
        <v>1472</v>
      </c>
      <c r="C898" s="10" t="s">
        <v>24</v>
      </c>
      <c r="D898" s="11">
        <v>4626.67</v>
      </c>
      <c r="E898" s="71"/>
      <c r="F898" s="47"/>
      <c r="G898" s="46"/>
      <c r="H898" s="13" t="s">
        <v>45</v>
      </c>
      <c r="I898" s="10" t="s">
        <v>538</v>
      </c>
    </row>
    <row r="899" spans="1:9" ht="15.75" customHeight="1" x14ac:dyDescent="0.25">
      <c r="A899" s="4" t="s">
        <v>1448</v>
      </c>
      <c r="B899" s="10" t="s">
        <v>1484</v>
      </c>
      <c r="C899" s="10" t="s">
        <v>24</v>
      </c>
      <c r="D899" s="11">
        <v>6662.45</v>
      </c>
      <c r="E899" s="84">
        <f>F899/50</f>
        <v>10949.72</v>
      </c>
      <c r="F899" s="43">
        <v>547486</v>
      </c>
      <c r="G899" s="44" t="s">
        <v>1473</v>
      </c>
      <c r="H899" s="13" t="s">
        <v>398</v>
      </c>
      <c r="I899" s="13" t="s">
        <v>1474</v>
      </c>
    </row>
    <row r="900" spans="1:9" ht="15.75" hidden="1" customHeight="1" x14ac:dyDescent="0.25">
      <c r="A900" s="4" t="s">
        <v>1448</v>
      </c>
      <c r="B900" s="10" t="s">
        <v>1484</v>
      </c>
      <c r="C900" s="10" t="s">
        <v>24</v>
      </c>
      <c r="D900" s="11">
        <v>6783.31</v>
      </c>
      <c r="E900" s="70"/>
      <c r="F900" s="45"/>
      <c r="G900" s="46"/>
      <c r="H900" s="13" t="s">
        <v>40</v>
      </c>
      <c r="I900" s="10" t="s">
        <v>538</v>
      </c>
    </row>
    <row r="901" spans="1:9" ht="15.75" hidden="1" customHeight="1" x14ac:dyDescent="0.25">
      <c r="A901" s="4" t="s">
        <v>1448</v>
      </c>
      <c r="B901" s="10" t="s">
        <v>1484</v>
      </c>
      <c r="C901" s="10" t="s">
        <v>24</v>
      </c>
      <c r="D901" s="11">
        <v>6806.48</v>
      </c>
      <c r="E901" s="70"/>
      <c r="F901" s="45"/>
      <c r="G901" s="46"/>
      <c r="H901" s="13" t="s">
        <v>70</v>
      </c>
      <c r="I901" s="10" t="s">
        <v>1487</v>
      </c>
    </row>
    <row r="902" spans="1:9" ht="15.75" hidden="1" customHeight="1" x14ac:dyDescent="0.25">
      <c r="A902" s="4" t="s">
        <v>1448</v>
      </c>
      <c r="B902" s="10" t="s">
        <v>1484</v>
      </c>
      <c r="C902" s="10" t="s">
        <v>24</v>
      </c>
      <c r="D902" s="11">
        <v>7227.86</v>
      </c>
      <c r="E902" s="70"/>
      <c r="F902" s="45"/>
      <c r="G902" s="46"/>
      <c r="H902" s="13" t="s">
        <v>29</v>
      </c>
      <c r="I902" s="10" t="s">
        <v>1481</v>
      </c>
    </row>
    <row r="903" spans="1:9" ht="15.75" hidden="1" customHeight="1" x14ac:dyDescent="0.25">
      <c r="A903" s="4" t="s">
        <v>1448</v>
      </c>
      <c r="B903" s="10" t="s">
        <v>1484</v>
      </c>
      <c r="C903" s="10" t="s">
        <v>24</v>
      </c>
      <c r="D903" s="11">
        <v>8386.67</v>
      </c>
      <c r="E903" s="71"/>
      <c r="F903" s="47"/>
      <c r="G903" s="46"/>
      <c r="H903" s="13" t="s">
        <v>45</v>
      </c>
      <c r="I903" s="10" t="s">
        <v>538</v>
      </c>
    </row>
    <row r="904" spans="1:9" ht="15.75" customHeight="1" x14ac:dyDescent="0.25">
      <c r="A904" s="4" t="s">
        <v>1448</v>
      </c>
      <c r="B904" s="10" t="s">
        <v>1490</v>
      </c>
      <c r="C904" s="10" t="s">
        <v>24</v>
      </c>
      <c r="D904" s="11">
        <v>134.03</v>
      </c>
      <c r="E904" s="84">
        <f>F904/60</f>
        <v>532.00066666666669</v>
      </c>
      <c r="F904" s="43">
        <v>31920.04</v>
      </c>
      <c r="G904" s="44" t="s">
        <v>1491</v>
      </c>
      <c r="H904" s="13" t="s">
        <v>45</v>
      </c>
      <c r="I904" s="13" t="s">
        <v>1409</v>
      </c>
    </row>
    <row r="905" spans="1:9" ht="15.75" hidden="1" customHeight="1" x14ac:dyDescent="0.25">
      <c r="A905" s="4" t="s">
        <v>1448</v>
      </c>
      <c r="B905" s="10" t="s">
        <v>1490</v>
      </c>
      <c r="C905" s="10" t="s">
        <v>28</v>
      </c>
      <c r="D905" s="11">
        <v>134.03</v>
      </c>
      <c r="E905" s="70"/>
      <c r="F905" s="45"/>
      <c r="G905" s="46"/>
      <c r="H905" s="13" t="s">
        <v>45</v>
      </c>
      <c r="I905" s="10" t="s">
        <v>1462</v>
      </c>
    </row>
    <row r="906" spans="1:9" ht="15.75" hidden="1" customHeight="1" x14ac:dyDescent="0.25">
      <c r="A906" s="4" t="s">
        <v>1448</v>
      </c>
      <c r="B906" s="10" t="s">
        <v>1490</v>
      </c>
      <c r="C906" s="10" t="s">
        <v>24</v>
      </c>
      <c r="D906" s="11">
        <v>138</v>
      </c>
      <c r="E906" s="70"/>
      <c r="F906" s="45"/>
      <c r="G906" s="46"/>
      <c r="H906" s="13" t="s">
        <v>25</v>
      </c>
      <c r="I906" s="10" t="s">
        <v>906</v>
      </c>
    </row>
    <row r="907" spans="1:9" ht="15.75" hidden="1" customHeight="1" x14ac:dyDescent="0.25">
      <c r="A907" s="4" t="s">
        <v>1448</v>
      </c>
      <c r="B907" s="10" t="s">
        <v>1490</v>
      </c>
      <c r="C907" s="10" t="s">
        <v>24</v>
      </c>
      <c r="D907" s="11">
        <v>155.87</v>
      </c>
      <c r="E907" s="70"/>
      <c r="F907" s="45"/>
      <c r="G907" s="46"/>
      <c r="H907" s="13" t="s">
        <v>70</v>
      </c>
      <c r="I907" s="10" t="s">
        <v>1494</v>
      </c>
    </row>
    <row r="908" spans="1:9" ht="15.75" hidden="1" customHeight="1" x14ac:dyDescent="0.25">
      <c r="A908" s="4" t="s">
        <v>1448</v>
      </c>
      <c r="B908" s="10" t="s">
        <v>1490</v>
      </c>
      <c r="C908" s="10" t="s">
        <v>24</v>
      </c>
      <c r="D908" s="11">
        <v>172.67</v>
      </c>
      <c r="E908" s="70"/>
      <c r="F908" s="45"/>
      <c r="G908" s="46"/>
      <c r="H908" s="13" t="s">
        <v>85</v>
      </c>
      <c r="I908" s="10" t="s">
        <v>906</v>
      </c>
    </row>
    <row r="909" spans="1:9" ht="15.75" hidden="1" customHeight="1" x14ac:dyDescent="0.25">
      <c r="A909" s="4" t="s">
        <v>1448</v>
      </c>
      <c r="B909" s="10" t="s">
        <v>1490</v>
      </c>
      <c r="C909" s="10" t="s">
        <v>24</v>
      </c>
      <c r="D909" s="11">
        <v>173.39</v>
      </c>
      <c r="E909" s="70"/>
      <c r="F909" s="45"/>
      <c r="G909" s="46"/>
      <c r="H909" s="13" t="s">
        <v>40</v>
      </c>
      <c r="I909" s="10" t="s">
        <v>906</v>
      </c>
    </row>
    <row r="910" spans="1:9" ht="15.75" hidden="1" customHeight="1" x14ac:dyDescent="0.25">
      <c r="A910" s="4" t="s">
        <v>1448</v>
      </c>
      <c r="B910" s="10" t="s">
        <v>1490</v>
      </c>
      <c r="C910" s="10" t="s">
        <v>24</v>
      </c>
      <c r="D910" s="11">
        <v>179</v>
      </c>
      <c r="E910" s="70"/>
      <c r="F910" s="45"/>
      <c r="G910" s="46"/>
      <c r="H910" s="13" t="s">
        <v>54</v>
      </c>
      <c r="I910" s="10" t="s">
        <v>1498</v>
      </c>
    </row>
    <row r="911" spans="1:9" ht="15.75" hidden="1" customHeight="1" x14ac:dyDescent="0.25">
      <c r="A911" s="4" t="s">
        <v>1448</v>
      </c>
      <c r="B911" s="10" t="s">
        <v>1490</v>
      </c>
      <c r="C911" s="10" t="s">
        <v>24</v>
      </c>
      <c r="D911" s="11">
        <v>179.18</v>
      </c>
      <c r="E911" s="70"/>
      <c r="F911" s="45"/>
      <c r="G911" s="46"/>
      <c r="H911" s="13" t="s">
        <v>163</v>
      </c>
      <c r="I911" s="10" t="s">
        <v>1500</v>
      </c>
    </row>
    <row r="912" spans="1:9" ht="15.75" hidden="1" customHeight="1" x14ac:dyDescent="0.25">
      <c r="A912" s="4" t="s">
        <v>1448</v>
      </c>
      <c r="B912" s="10" t="s">
        <v>1490</v>
      </c>
      <c r="C912" s="10" t="s">
        <v>28</v>
      </c>
      <c r="D912" s="11">
        <v>182.47</v>
      </c>
      <c r="E912" s="70"/>
      <c r="F912" s="45"/>
      <c r="G912" s="46"/>
      <c r="H912" s="13" t="s">
        <v>29</v>
      </c>
      <c r="I912" s="10" t="s">
        <v>1502</v>
      </c>
    </row>
    <row r="913" spans="1:9" ht="15.75" hidden="1" customHeight="1" x14ac:dyDescent="0.25">
      <c r="A913" s="4" t="s">
        <v>1448</v>
      </c>
      <c r="B913" s="10" t="s">
        <v>1490</v>
      </c>
      <c r="C913" s="10" t="s">
        <v>24</v>
      </c>
      <c r="D913" s="11">
        <v>189.63</v>
      </c>
      <c r="E913" s="70"/>
      <c r="F913" s="45"/>
      <c r="G913" s="46"/>
      <c r="H913" s="13" t="s">
        <v>29</v>
      </c>
      <c r="I913" s="10" t="s">
        <v>1504</v>
      </c>
    </row>
    <row r="914" spans="1:9" ht="15.75" hidden="1" customHeight="1" x14ac:dyDescent="0.25">
      <c r="A914" s="4" t="s">
        <v>1448</v>
      </c>
      <c r="B914" s="10" t="s">
        <v>1490</v>
      </c>
      <c r="C914" s="10" t="s">
        <v>28</v>
      </c>
      <c r="D914" s="11">
        <v>225.68</v>
      </c>
      <c r="E914" s="70"/>
      <c r="F914" s="45"/>
      <c r="G914" s="46"/>
      <c r="H914" s="13" t="s">
        <v>40</v>
      </c>
      <c r="I914" s="10" t="s">
        <v>1462</v>
      </c>
    </row>
    <row r="915" spans="1:9" ht="15.75" hidden="1" customHeight="1" x14ac:dyDescent="0.25">
      <c r="A915" s="4" t="s">
        <v>1448</v>
      </c>
      <c r="B915" s="10" t="s">
        <v>1490</v>
      </c>
      <c r="C915" s="10" t="s">
        <v>24</v>
      </c>
      <c r="D915" s="11">
        <v>272.98</v>
      </c>
      <c r="E915" s="70"/>
      <c r="F915" s="45"/>
      <c r="G915" s="46"/>
      <c r="H915" s="13" t="s">
        <v>398</v>
      </c>
      <c r="I915" s="10" t="s">
        <v>1498</v>
      </c>
    </row>
    <row r="916" spans="1:9" ht="15.75" hidden="1" customHeight="1" x14ac:dyDescent="0.25">
      <c r="A916" s="4" t="s">
        <v>1448</v>
      </c>
      <c r="B916" s="10" t="s">
        <v>1490</v>
      </c>
      <c r="C916" s="10" t="s">
        <v>52</v>
      </c>
      <c r="D916" s="11">
        <v>345.33</v>
      </c>
      <c r="E916" s="71"/>
      <c r="F916" s="47"/>
      <c r="G916" s="46"/>
      <c r="H916" s="13" t="s">
        <v>40</v>
      </c>
      <c r="I916" s="10" t="s">
        <v>1508</v>
      </c>
    </row>
    <row r="917" spans="1:9" ht="15.75" customHeight="1" x14ac:dyDescent="0.25">
      <c r="A917" s="4" t="s">
        <v>1448</v>
      </c>
      <c r="B917" s="10" t="s">
        <v>1510</v>
      </c>
      <c r="C917" s="10" t="s">
        <v>24</v>
      </c>
      <c r="D917" s="11">
        <v>224.81</v>
      </c>
      <c r="E917" s="84">
        <f>F917/30</f>
        <v>1332.8863333333331</v>
      </c>
      <c r="F917" s="43">
        <v>39986.589999999997</v>
      </c>
      <c r="G917" s="44" t="s">
        <v>1511</v>
      </c>
      <c r="H917" s="13" t="s">
        <v>70</v>
      </c>
      <c r="I917" s="13" t="s">
        <v>1512</v>
      </c>
    </row>
    <row r="918" spans="1:9" ht="15.75" hidden="1" customHeight="1" x14ac:dyDescent="0.25">
      <c r="A918" s="4" t="s">
        <v>1448</v>
      </c>
      <c r="B918" s="10" t="s">
        <v>1510</v>
      </c>
      <c r="C918" s="10" t="s">
        <v>24</v>
      </c>
      <c r="D918" s="11">
        <v>267.31</v>
      </c>
      <c r="E918" s="70"/>
      <c r="F918" s="45"/>
      <c r="G918" s="46"/>
      <c r="H918" s="13" t="s">
        <v>40</v>
      </c>
      <c r="I918" s="10" t="s">
        <v>842</v>
      </c>
    </row>
    <row r="919" spans="1:9" ht="15.75" hidden="1" customHeight="1" x14ac:dyDescent="0.25">
      <c r="A919" s="4" t="s">
        <v>1448</v>
      </c>
      <c r="B919" s="10" t="s">
        <v>1510</v>
      </c>
      <c r="C919" s="10" t="s">
        <v>28</v>
      </c>
      <c r="D919" s="11">
        <v>277.95999999999998</v>
      </c>
      <c r="E919" s="70"/>
      <c r="F919" s="45"/>
      <c r="G919" s="46"/>
      <c r="H919" s="13" t="s">
        <v>70</v>
      </c>
      <c r="I919" s="10" t="s">
        <v>1515</v>
      </c>
    </row>
    <row r="920" spans="1:9" ht="15.75" hidden="1" customHeight="1" x14ac:dyDescent="0.25">
      <c r="A920" s="4" t="s">
        <v>1448</v>
      </c>
      <c r="B920" s="10" t="s">
        <v>1510</v>
      </c>
      <c r="C920" s="10" t="s">
        <v>24</v>
      </c>
      <c r="D920" s="11">
        <v>279.97000000000003</v>
      </c>
      <c r="E920" s="70"/>
      <c r="F920" s="45"/>
      <c r="G920" s="46"/>
      <c r="H920" s="13" t="s">
        <v>163</v>
      </c>
      <c r="I920" s="10" t="s">
        <v>1517</v>
      </c>
    </row>
    <row r="921" spans="1:9" ht="15.75" hidden="1" customHeight="1" x14ac:dyDescent="0.25">
      <c r="A921" s="4" t="s">
        <v>1448</v>
      </c>
      <c r="B921" s="10" t="s">
        <v>1510</v>
      </c>
      <c r="C921" s="10" t="s">
        <v>24</v>
      </c>
      <c r="D921" s="11">
        <v>280.97000000000003</v>
      </c>
      <c r="E921" s="70"/>
      <c r="F921" s="45"/>
      <c r="G921" s="46"/>
      <c r="H921" s="13" t="s">
        <v>398</v>
      </c>
      <c r="I921" s="10" t="s">
        <v>1519</v>
      </c>
    </row>
    <row r="922" spans="1:9" ht="15.75" hidden="1" customHeight="1" x14ac:dyDescent="0.25">
      <c r="A922" s="4" t="s">
        <v>1448</v>
      </c>
      <c r="B922" s="10" t="s">
        <v>1510</v>
      </c>
      <c r="C922" s="10" t="s">
        <v>24</v>
      </c>
      <c r="D922" s="11">
        <v>280.99</v>
      </c>
      <c r="E922" s="70"/>
      <c r="F922" s="45"/>
      <c r="G922" s="46"/>
      <c r="H922" s="13" t="s">
        <v>29</v>
      </c>
      <c r="I922" s="10" t="s">
        <v>1521</v>
      </c>
    </row>
    <row r="923" spans="1:9" ht="15.75" hidden="1" customHeight="1" x14ac:dyDescent="0.25">
      <c r="A923" s="4" t="s">
        <v>1448</v>
      </c>
      <c r="B923" s="10" t="s">
        <v>1510</v>
      </c>
      <c r="C923" s="10" t="s">
        <v>24</v>
      </c>
      <c r="D923" s="11">
        <v>290</v>
      </c>
      <c r="E923" s="70"/>
      <c r="F923" s="45"/>
      <c r="G923" s="46"/>
      <c r="H923" s="13" t="s">
        <v>54</v>
      </c>
      <c r="I923" s="10" t="s">
        <v>1519</v>
      </c>
    </row>
    <row r="924" spans="1:9" ht="15.75" hidden="1" customHeight="1" x14ac:dyDescent="0.25">
      <c r="A924" s="4" t="s">
        <v>1448</v>
      </c>
      <c r="B924" s="10" t="s">
        <v>1510</v>
      </c>
      <c r="C924" s="10" t="s">
        <v>24</v>
      </c>
      <c r="D924" s="11">
        <v>308.01</v>
      </c>
      <c r="E924" s="70"/>
      <c r="F924" s="45"/>
      <c r="G924" s="46"/>
      <c r="H924" s="13" t="s">
        <v>45</v>
      </c>
      <c r="I924" s="10" t="s">
        <v>1524</v>
      </c>
    </row>
    <row r="925" spans="1:9" ht="15.75" hidden="1" customHeight="1" x14ac:dyDescent="0.25">
      <c r="A925" s="4" t="s">
        <v>1448</v>
      </c>
      <c r="B925" s="10" t="s">
        <v>1510</v>
      </c>
      <c r="C925" s="10" t="s">
        <v>28</v>
      </c>
      <c r="D925" s="11">
        <v>308.01</v>
      </c>
      <c r="E925" s="70"/>
      <c r="F925" s="45"/>
      <c r="G925" s="46"/>
      <c r="H925" s="13" t="s">
        <v>45</v>
      </c>
      <c r="I925" s="10" t="s">
        <v>1526</v>
      </c>
    </row>
    <row r="926" spans="1:9" ht="15.75" hidden="1" customHeight="1" x14ac:dyDescent="0.25">
      <c r="A926" s="4" t="s">
        <v>1448</v>
      </c>
      <c r="B926" s="10" t="s">
        <v>1510</v>
      </c>
      <c r="C926" s="10" t="s">
        <v>28</v>
      </c>
      <c r="D926" s="11">
        <v>337.39</v>
      </c>
      <c r="E926" s="70"/>
      <c r="F926" s="45"/>
      <c r="G926" s="46"/>
      <c r="H926" s="13" t="s">
        <v>40</v>
      </c>
      <c r="I926" s="10" t="s">
        <v>1462</v>
      </c>
    </row>
    <row r="927" spans="1:9" ht="15.75" hidden="1" customHeight="1" x14ac:dyDescent="0.25">
      <c r="A927" s="4" t="s">
        <v>1448</v>
      </c>
      <c r="B927" s="10" t="s">
        <v>1510</v>
      </c>
      <c r="C927" s="10" t="s">
        <v>24</v>
      </c>
      <c r="D927" s="11">
        <v>410.36</v>
      </c>
      <c r="E927" s="70"/>
      <c r="F927" s="45"/>
      <c r="G927" s="46"/>
      <c r="H927" s="13" t="s">
        <v>85</v>
      </c>
      <c r="I927" s="10" t="s">
        <v>906</v>
      </c>
    </row>
    <row r="928" spans="1:9" ht="15.75" hidden="1" customHeight="1" x14ac:dyDescent="0.25">
      <c r="A928" s="4" t="s">
        <v>1448</v>
      </c>
      <c r="B928" s="10" t="s">
        <v>1510</v>
      </c>
      <c r="C928" s="10" t="s">
        <v>52</v>
      </c>
      <c r="D928" s="11">
        <v>748.76</v>
      </c>
      <c r="E928" s="71"/>
      <c r="F928" s="47"/>
      <c r="G928" s="46"/>
      <c r="H928" s="13" t="s">
        <v>40</v>
      </c>
      <c r="I928" s="10" t="s">
        <v>1508</v>
      </c>
    </row>
    <row r="929" spans="1:9" ht="15.75" customHeight="1" x14ac:dyDescent="0.25">
      <c r="A929" s="4" t="s">
        <v>1448</v>
      </c>
      <c r="B929" s="10" t="s">
        <v>1531</v>
      </c>
      <c r="C929" s="10" t="s">
        <v>24</v>
      </c>
      <c r="D929" s="11">
        <v>406.77</v>
      </c>
      <c r="E929" s="84">
        <f>F929/10</f>
        <v>1297.751</v>
      </c>
      <c r="F929" s="43">
        <v>12977.51</v>
      </c>
      <c r="G929" s="44" t="s">
        <v>1532</v>
      </c>
      <c r="H929" s="13" t="s">
        <v>70</v>
      </c>
      <c r="I929" s="13" t="s">
        <v>1533</v>
      </c>
    </row>
    <row r="930" spans="1:9" ht="15.75" hidden="1" customHeight="1" x14ac:dyDescent="0.25">
      <c r="A930" s="4" t="s">
        <v>1448</v>
      </c>
      <c r="B930" s="10" t="s">
        <v>1531</v>
      </c>
      <c r="C930" s="10" t="s">
        <v>24</v>
      </c>
      <c r="D930" s="11">
        <v>473.96</v>
      </c>
      <c r="E930" s="70"/>
      <c r="F930" s="45"/>
      <c r="G930" s="46"/>
      <c r="H930" s="13" t="s">
        <v>29</v>
      </c>
      <c r="I930" s="10" t="s">
        <v>1535</v>
      </c>
    </row>
    <row r="931" spans="1:9" ht="15.75" hidden="1" customHeight="1" x14ac:dyDescent="0.25">
      <c r="A931" s="4" t="s">
        <v>1448</v>
      </c>
      <c r="B931" s="10" t="s">
        <v>1531</v>
      </c>
      <c r="C931" s="10" t="s">
        <v>24</v>
      </c>
      <c r="D931" s="11">
        <v>505.79</v>
      </c>
      <c r="E931" s="70"/>
      <c r="F931" s="45"/>
      <c r="G931" s="46"/>
      <c r="H931" s="13" t="s">
        <v>40</v>
      </c>
      <c r="I931" s="10" t="s">
        <v>842</v>
      </c>
    </row>
    <row r="932" spans="1:9" ht="15.75" hidden="1" customHeight="1" x14ac:dyDescent="0.25">
      <c r="A932" s="4" t="s">
        <v>1448</v>
      </c>
      <c r="B932" s="10" t="s">
        <v>1531</v>
      </c>
      <c r="C932" s="10" t="s">
        <v>24</v>
      </c>
      <c r="D932" s="11">
        <v>761.34</v>
      </c>
      <c r="E932" s="70"/>
      <c r="F932" s="45"/>
      <c r="G932" s="46"/>
      <c r="H932" s="13" t="s">
        <v>45</v>
      </c>
      <c r="I932" s="10" t="s">
        <v>1409</v>
      </c>
    </row>
    <row r="933" spans="1:9" ht="15.75" hidden="1" customHeight="1" x14ac:dyDescent="0.25">
      <c r="A933" s="4" t="s">
        <v>1448</v>
      </c>
      <c r="B933" s="10" t="s">
        <v>1531</v>
      </c>
      <c r="C933" s="10" t="s">
        <v>24</v>
      </c>
      <c r="D933" s="11">
        <v>832.1</v>
      </c>
      <c r="E933" s="70"/>
      <c r="F933" s="45"/>
      <c r="G933" s="46"/>
      <c r="H933" s="13" t="s">
        <v>85</v>
      </c>
      <c r="I933" s="10" t="s">
        <v>906</v>
      </c>
    </row>
    <row r="934" spans="1:9" ht="15.75" hidden="1" customHeight="1" x14ac:dyDescent="0.25">
      <c r="A934" s="4" t="s">
        <v>1448</v>
      </c>
      <c r="B934" s="10" t="s">
        <v>1531</v>
      </c>
      <c r="C934" s="10" t="s">
        <v>28</v>
      </c>
      <c r="D934" s="11">
        <v>953.63</v>
      </c>
      <c r="E934" s="70"/>
      <c r="F934" s="45"/>
      <c r="G934" s="46"/>
      <c r="H934" s="13" t="s">
        <v>40</v>
      </c>
      <c r="I934" s="10" t="s">
        <v>1540</v>
      </c>
    </row>
    <row r="935" spans="1:9" ht="15.75" hidden="1" customHeight="1" x14ac:dyDescent="0.25">
      <c r="A935" s="4" t="s">
        <v>1448</v>
      </c>
      <c r="B935" s="10" t="s">
        <v>1531</v>
      </c>
      <c r="C935" s="10" t="s">
        <v>24</v>
      </c>
      <c r="D935" s="11">
        <v>1114.93</v>
      </c>
      <c r="E935" s="71"/>
      <c r="F935" s="47"/>
      <c r="G935" s="46"/>
      <c r="H935" s="13" t="s">
        <v>156</v>
      </c>
      <c r="I935" s="10" t="s">
        <v>1508</v>
      </c>
    </row>
    <row r="936" spans="1:9" ht="15.75" customHeight="1" x14ac:dyDescent="0.25">
      <c r="A936" s="4" t="s">
        <v>1448</v>
      </c>
      <c r="B936" s="10" t="s">
        <v>1543</v>
      </c>
      <c r="C936" s="10" t="s">
        <v>24</v>
      </c>
      <c r="D936" s="11">
        <v>406.77</v>
      </c>
      <c r="E936" s="84">
        <f>F936/10</f>
        <v>1297.751</v>
      </c>
      <c r="F936" s="43">
        <v>12977.51</v>
      </c>
      <c r="G936" s="44" t="s">
        <v>1532</v>
      </c>
      <c r="H936" s="13" t="s">
        <v>70</v>
      </c>
      <c r="I936" s="13" t="s">
        <v>1533</v>
      </c>
    </row>
    <row r="937" spans="1:9" ht="15.75" hidden="1" customHeight="1" x14ac:dyDescent="0.25">
      <c r="A937" s="4" t="s">
        <v>1448</v>
      </c>
      <c r="B937" s="10" t="s">
        <v>1543</v>
      </c>
      <c r="C937" s="10" t="s">
        <v>24</v>
      </c>
      <c r="D937" s="11">
        <v>449.9</v>
      </c>
      <c r="E937" s="70"/>
      <c r="F937" s="45"/>
      <c r="G937" s="46"/>
      <c r="H937" s="13" t="s">
        <v>40</v>
      </c>
      <c r="I937" s="10" t="s">
        <v>906</v>
      </c>
    </row>
    <row r="938" spans="1:9" ht="15.75" hidden="1" customHeight="1" x14ac:dyDescent="0.25">
      <c r="A938" s="4" t="s">
        <v>1448</v>
      </c>
      <c r="B938" s="10" t="s">
        <v>1543</v>
      </c>
      <c r="C938" s="10" t="s">
        <v>24</v>
      </c>
      <c r="D938" s="11">
        <v>473.96</v>
      </c>
      <c r="E938" s="70"/>
      <c r="F938" s="45"/>
      <c r="G938" s="46"/>
      <c r="H938" s="13" t="s">
        <v>29</v>
      </c>
      <c r="I938" s="10" t="s">
        <v>1535</v>
      </c>
    </row>
    <row r="939" spans="1:9" ht="15.75" hidden="1" customHeight="1" x14ac:dyDescent="0.25">
      <c r="A939" s="4" t="s">
        <v>1448</v>
      </c>
      <c r="B939" s="10" t="s">
        <v>1543</v>
      </c>
      <c r="C939" s="10" t="s">
        <v>24</v>
      </c>
      <c r="D939" s="11">
        <v>543.35</v>
      </c>
      <c r="E939" s="70"/>
      <c r="F939" s="45"/>
      <c r="G939" s="46"/>
      <c r="H939" s="13" t="s">
        <v>398</v>
      </c>
      <c r="I939" s="10" t="s">
        <v>1546</v>
      </c>
    </row>
    <row r="940" spans="1:9" ht="15.75" hidden="1" customHeight="1" x14ac:dyDescent="0.25">
      <c r="A940" s="4" t="s">
        <v>1448</v>
      </c>
      <c r="B940" s="10" t="s">
        <v>1543</v>
      </c>
      <c r="C940" s="10" t="s">
        <v>24</v>
      </c>
      <c r="D940" s="11">
        <v>678.67</v>
      </c>
      <c r="E940" s="70"/>
      <c r="F940" s="45"/>
      <c r="G940" s="46"/>
      <c r="H940" s="13" t="s">
        <v>45</v>
      </c>
      <c r="I940" s="10" t="s">
        <v>1409</v>
      </c>
    </row>
    <row r="941" spans="1:9" ht="15.75" hidden="1" customHeight="1" x14ac:dyDescent="0.25">
      <c r="A941" s="4" t="s">
        <v>1448</v>
      </c>
      <c r="B941" s="10" t="s">
        <v>1543</v>
      </c>
      <c r="C941" s="10" t="s">
        <v>24</v>
      </c>
      <c r="D941" s="11">
        <v>832.1</v>
      </c>
      <c r="E941" s="70"/>
      <c r="F941" s="45"/>
      <c r="G941" s="46"/>
      <c r="H941" s="13" t="s">
        <v>85</v>
      </c>
      <c r="I941" s="10" t="s">
        <v>906</v>
      </c>
    </row>
    <row r="942" spans="1:9" ht="15.75" hidden="1" customHeight="1" x14ac:dyDescent="0.25">
      <c r="A942" s="4" t="s">
        <v>1448</v>
      </c>
      <c r="B942" s="10" t="s">
        <v>1543</v>
      </c>
      <c r="C942" s="10" t="s">
        <v>28</v>
      </c>
      <c r="D942" s="11">
        <v>877.99</v>
      </c>
      <c r="E942" s="71"/>
      <c r="F942" s="47"/>
      <c r="G942" s="46"/>
      <c r="H942" s="13" t="s">
        <v>40</v>
      </c>
      <c r="I942" s="10" t="s">
        <v>1508</v>
      </c>
    </row>
    <row r="943" spans="1:9" ht="15.75" customHeight="1" x14ac:dyDescent="0.25">
      <c r="A943" s="4" t="s">
        <v>1448</v>
      </c>
      <c r="B943" s="10" t="s">
        <v>1550</v>
      </c>
      <c r="C943" s="10" t="s">
        <v>24</v>
      </c>
      <c r="D943" s="11">
        <v>10021.33</v>
      </c>
      <c r="E943" s="87">
        <f>F943/4</f>
        <v>12746.25</v>
      </c>
      <c r="F943" s="52">
        <v>50985</v>
      </c>
      <c r="G943" s="44" t="s">
        <v>1551</v>
      </c>
      <c r="H943" s="13" t="s">
        <v>156</v>
      </c>
      <c r="I943" s="13" t="s">
        <v>1508</v>
      </c>
    </row>
    <row r="944" spans="1:9" ht="15.75" customHeight="1" x14ac:dyDescent="0.25">
      <c r="A944" s="4" t="s">
        <v>1448</v>
      </c>
      <c r="B944" s="10" t="s">
        <v>1552</v>
      </c>
      <c r="C944" s="10" t="s">
        <v>24</v>
      </c>
      <c r="D944" s="11">
        <v>935.84</v>
      </c>
      <c r="E944" s="84">
        <f>F944/50</f>
        <v>6425.72</v>
      </c>
      <c r="F944" s="43">
        <v>321286</v>
      </c>
      <c r="G944" s="44" t="s">
        <v>1553</v>
      </c>
      <c r="H944" s="13" t="s">
        <v>398</v>
      </c>
      <c r="I944" s="13" t="s">
        <v>1554</v>
      </c>
    </row>
    <row r="945" spans="1:9" ht="15.75" hidden="1" customHeight="1" x14ac:dyDescent="0.25">
      <c r="A945" s="4" t="s">
        <v>1448</v>
      </c>
      <c r="B945" s="10" t="s">
        <v>1552</v>
      </c>
      <c r="C945" s="10" t="s">
        <v>24</v>
      </c>
      <c r="D945" s="11">
        <v>971.84</v>
      </c>
      <c r="E945" s="70"/>
      <c r="F945" s="45"/>
      <c r="G945" s="46"/>
      <c r="H945" s="13" t="s">
        <v>70</v>
      </c>
      <c r="I945" s="10" t="s">
        <v>1556</v>
      </c>
    </row>
    <row r="946" spans="1:9" ht="15.75" hidden="1" customHeight="1" x14ac:dyDescent="0.25">
      <c r="A946" s="4" t="s">
        <v>1448</v>
      </c>
      <c r="B946" s="10" t="s">
        <v>1552</v>
      </c>
      <c r="C946" s="10" t="s">
        <v>24</v>
      </c>
      <c r="D946" s="11">
        <v>1097.99</v>
      </c>
      <c r="E946" s="70"/>
      <c r="F946" s="45"/>
      <c r="G946" s="46"/>
      <c r="H946" s="13" t="s">
        <v>29</v>
      </c>
      <c r="I946" s="10" t="s">
        <v>1558</v>
      </c>
    </row>
    <row r="947" spans="1:9" ht="15.75" hidden="1" customHeight="1" x14ac:dyDescent="0.25">
      <c r="A947" s="4" t="s">
        <v>1448</v>
      </c>
      <c r="B947" s="10" t="s">
        <v>1552</v>
      </c>
      <c r="C947" s="10" t="s">
        <v>24</v>
      </c>
      <c r="D947" s="11">
        <v>1129.92</v>
      </c>
      <c r="E947" s="70"/>
      <c r="F947" s="45"/>
      <c r="G947" s="46"/>
      <c r="H947" s="13" t="s">
        <v>45</v>
      </c>
      <c r="I947" s="10" t="s">
        <v>853</v>
      </c>
    </row>
    <row r="948" spans="1:9" ht="15.75" hidden="1" customHeight="1" x14ac:dyDescent="0.25">
      <c r="A948" s="4" t="s">
        <v>1448</v>
      </c>
      <c r="B948" s="10" t="s">
        <v>1552</v>
      </c>
      <c r="C948" s="10" t="s">
        <v>28</v>
      </c>
      <c r="D948" s="11">
        <v>1129.92</v>
      </c>
      <c r="E948" s="70"/>
      <c r="F948" s="45"/>
      <c r="G948" s="46"/>
      <c r="H948" s="13" t="s">
        <v>45</v>
      </c>
      <c r="I948" s="10" t="s">
        <v>1561</v>
      </c>
    </row>
    <row r="949" spans="1:9" ht="15.75" hidden="1" customHeight="1" x14ac:dyDescent="0.25">
      <c r="A949" s="4" t="s">
        <v>1448</v>
      </c>
      <c r="B949" s="10" t="s">
        <v>1552</v>
      </c>
      <c r="C949" s="10" t="s">
        <v>24</v>
      </c>
      <c r="D949" s="11">
        <v>1338</v>
      </c>
      <c r="E949" s="70"/>
      <c r="F949" s="45"/>
      <c r="G949" s="46"/>
      <c r="H949" s="13" t="s">
        <v>25</v>
      </c>
      <c r="I949" s="10" t="s">
        <v>1561</v>
      </c>
    </row>
    <row r="950" spans="1:9" ht="15.75" hidden="1" customHeight="1" x14ac:dyDescent="0.25">
      <c r="A950" s="4" t="s">
        <v>1448</v>
      </c>
      <c r="B950" s="10" t="s">
        <v>1552</v>
      </c>
      <c r="C950" s="10" t="s">
        <v>24</v>
      </c>
      <c r="D950" s="11">
        <v>1442.79</v>
      </c>
      <c r="E950" s="70"/>
      <c r="F950" s="45"/>
      <c r="G950" s="46"/>
      <c r="H950" s="13" t="s">
        <v>85</v>
      </c>
      <c r="I950" s="10" t="s">
        <v>1561</v>
      </c>
    </row>
    <row r="951" spans="1:9" ht="15.75" hidden="1" customHeight="1" x14ac:dyDescent="0.25">
      <c r="A951" s="4" t="s">
        <v>1448</v>
      </c>
      <c r="B951" s="10" t="s">
        <v>1552</v>
      </c>
      <c r="C951" s="10" t="s">
        <v>28</v>
      </c>
      <c r="D951" s="11">
        <v>3081.76</v>
      </c>
      <c r="E951" s="70"/>
      <c r="F951" s="45"/>
      <c r="G951" s="46"/>
      <c r="H951" s="13" t="s">
        <v>70</v>
      </c>
      <c r="I951" s="10" t="s">
        <v>1564</v>
      </c>
    </row>
    <row r="952" spans="1:9" ht="15.75" hidden="1" customHeight="1" x14ac:dyDescent="0.25">
      <c r="A952" s="4" t="s">
        <v>1448</v>
      </c>
      <c r="B952" s="10" t="s">
        <v>1552</v>
      </c>
      <c r="C952" s="10" t="s">
        <v>24</v>
      </c>
      <c r="D952" s="11">
        <v>3163.15</v>
      </c>
      <c r="E952" s="71"/>
      <c r="F952" s="47"/>
      <c r="G952" s="46"/>
      <c r="H952" s="13" t="s">
        <v>40</v>
      </c>
      <c r="I952" s="10" t="s">
        <v>1221</v>
      </c>
    </row>
    <row r="953" spans="1:9" ht="15.75" customHeight="1" x14ac:dyDescent="0.25">
      <c r="A953" s="4" t="s">
        <v>1448</v>
      </c>
      <c r="B953" s="10" t="s">
        <v>1567</v>
      </c>
      <c r="C953" s="10" t="s">
        <v>24</v>
      </c>
      <c r="D953" s="11">
        <v>2638.42</v>
      </c>
      <c r="E953" s="84">
        <f>F953/120</f>
        <v>4697.8978333333334</v>
      </c>
      <c r="F953" s="43">
        <v>563747.74</v>
      </c>
      <c r="G953" s="44" t="s">
        <v>1568</v>
      </c>
      <c r="H953" s="13" t="s">
        <v>398</v>
      </c>
      <c r="I953" s="13" t="s">
        <v>1569</v>
      </c>
    </row>
    <row r="954" spans="1:9" ht="15.75" hidden="1" customHeight="1" x14ac:dyDescent="0.25">
      <c r="A954" s="4" t="s">
        <v>1448</v>
      </c>
      <c r="B954" s="10" t="s">
        <v>1567</v>
      </c>
      <c r="C954" s="10" t="s">
        <v>24</v>
      </c>
      <c r="D954" s="11">
        <v>2810.47</v>
      </c>
      <c r="E954" s="70"/>
      <c r="F954" s="45"/>
      <c r="G954" s="46"/>
      <c r="H954" s="13" t="s">
        <v>70</v>
      </c>
      <c r="I954" s="10" t="s">
        <v>1571</v>
      </c>
    </row>
    <row r="955" spans="1:9" ht="15.75" hidden="1" customHeight="1" x14ac:dyDescent="0.25">
      <c r="A955" s="4" t="s">
        <v>1448</v>
      </c>
      <c r="B955" s="10" t="s">
        <v>1567</v>
      </c>
      <c r="C955" s="10" t="s">
        <v>24</v>
      </c>
      <c r="D955" s="11">
        <v>2822.37</v>
      </c>
      <c r="E955" s="70"/>
      <c r="F955" s="45"/>
      <c r="G955" s="46"/>
      <c r="H955" s="13" t="s">
        <v>189</v>
      </c>
      <c r="I955" s="10" t="s">
        <v>1573</v>
      </c>
    </row>
    <row r="956" spans="1:9" ht="15.75" hidden="1" customHeight="1" x14ac:dyDescent="0.25">
      <c r="A956" s="4" t="s">
        <v>1448</v>
      </c>
      <c r="B956" s="10" t="s">
        <v>1567</v>
      </c>
      <c r="C956" s="10" t="s">
        <v>24</v>
      </c>
      <c r="D956" s="11">
        <v>2915.4</v>
      </c>
      <c r="E956" s="70"/>
      <c r="F956" s="45"/>
      <c r="G956" s="46"/>
      <c r="H956" s="13" t="s">
        <v>40</v>
      </c>
      <c r="I956" s="10" t="s">
        <v>1575</v>
      </c>
    </row>
    <row r="957" spans="1:9" ht="15.75" hidden="1" customHeight="1" x14ac:dyDescent="0.25">
      <c r="A957" s="4" t="s">
        <v>1448</v>
      </c>
      <c r="B957" s="10" t="s">
        <v>1567</v>
      </c>
      <c r="C957" s="10" t="s">
        <v>24</v>
      </c>
      <c r="D957" s="11">
        <v>2918</v>
      </c>
      <c r="E957" s="70"/>
      <c r="F957" s="45"/>
      <c r="G957" s="46"/>
      <c r="H957" s="13" t="s">
        <v>443</v>
      </c>
      <c r="I957" s="10" t="s">
        <v>1577</v>
      </c>
    </row>
    <row r="958" spans="1:9" ht="15.75" hidden="1" customHeight="1" x14ac:dyDescent="0.25">
      <c r="A958" s="4" t="s">
        <v>1448</v>
      </c>
      <c r="B958" s="10" t="s">
        <v>1567</v>
      </c>
      <c r="C958" s="10" t="s">
        <v>24</v>
      </c>
      <c r="D958" s="11">
        <v>3098.52</v>
      </c>
      <c r="E958" s="70"/>
      <c r="F958" s="45"/>
      <c r="G958" s="46"/>
      <c r="H958" s="13" t="s">
        <v>29</v>
      </c>
      <c r="I958" s="10" t="s">
        <v>1579</v>
      </c>
    </row>
    <row r="959" spans="1:9" ht="15.75" hidden="1" customHeight="1" x14ac:dyDescent="0.25">
      <c r="A959" s="4" t="s">
        <v>1448</v>
      </c>
      <c r="B959" s="10" t="s">
        <v>1567</v>
      </c>
      <c r="C959" s="10" t="s">
        <v>24</v>
      </c>
      <c r="D959" s="11">
        <v>3237.04</v>
      </c>
      <c r="E959" s="70"/>
      <c r="F959" s="45"/>
      <c r="G959" s="46"/>
      <c r="H959" s="13" t="s">
        <v>156</v>
      </c>
      <c r="I959" s="10" t="s">
        <v>538</v>
      </c>
    </row>
    <row r="960" spans="1:9" ht="15.75" hidden="1" customHeight="1" x14ac:dyDescent="0.25">
      <c r="A960" s="4" t="s">
        <v>1448</v>
      </c>
      <c r="B960" s="10" t="s">
        <v>1567</v>
      </c>
      <c r="C960" s="10" t="s">
        <v>24</v>
      </c>
      <c r="D960" s="11">
        <v>3594.67</v>
      </c>
      <c r="E960" s="71"/>
      <c r="F960" s="47"/>
      <c r="G960" s="46"/>
      <c r="H960" s="13" t="s">
        <v>45</v>
      </c>
      <c r="I960" s="10" t="s">
        <v>538</v>
      </c>
    </row>
    <row r="961" spans="1:9" ht="15.75" customHeight="1" x14ac:dyDescent="0.25">
      <c r="A961" s="4" t="s">
        <v>1448</v>
      </c>
      <c r="B961" s="10" t="s">
        <v>1583</v>
      </c>
      <c r="C961" s="10" t="s">
        <v>24</v>
      </c>
      <c r="D961" s="11">
        <v>5276.63</v>
      </c>
      <c r="E961" s="84">
        <f>F961/120</f>
        <v>9395.4446666666681</v>
      </c>
      <c r="F961" s="43">
        <v>1127453.3600000001</v>
      </c>
      <c r="G961" s="44" t="s">
        <v>1568</v>
      </c>
      <c r="H961" s="13" t="s">
        <v>398</v>
      </c>
      <c r="I961" s="13" t="s">
        <v>1569</v>
      </c>
    </row>
    <row r="962" spans="1:9" ht="15.75" hidden="1" customHeight="1" x14ac:dyDescent="0.25">
      <c r="A962" s="4" t="s">
        <v>1448</v>
      </c>
      <c r="B962" s="10" t="s">
        <v>1583</v>
      </c>
      <c r="C962" s="10" t="s">
        <v>24</v>
      </c>
      <c r="D962" s="11">
        <v>5620.73</v>
      </c>
      <c r="E962" s="70"/>
      <c r="F962" s="45"/>
      <c r="G962" s="46"/>
      <c r="H962" s="13" t="s">
        <v>70</v>
      </c>
      <c r="I962" s="10" t="s">
        <v>1585</v>
      </c>
    </row>
    <row r="963" spans="1:9" ht="15.75" hidden="1" customHeight="1" x14ac:dyDescent="0.25">
      <c r="A963" s="4" t="s">
        <v>1448</v>
      </c>
      <c r="B963" s="10" t="s">
        <v>1583</v>
      </c>
      <c r="C963" s="10" t="s">
        <v>24</v>
      </c>
      <c r="D963" s="11">
        <v>5644.53</v>
      </c>
      <c r="E963" s="70"/>
      <c r="F963" s="45"/>
      <c r="G963" s="46"/>
      <c r="H963" s="13" t="s">
        <v>189</v>
      </c>
      <c r="I963" s="10" t="s">
        <v>1587</v>
      </c>
    </row>
    <row r="964" spans="1:9" ht="15.75" hidden="1" customHeight="1" x14ac:dyDescent="0.25">
      <c r="A964" s="4" t="s">
        <v>1448</v>
      </c>
      <c r="B964" s="10" t="s">
        <v>1583</v>
      </c>
      <c r="C964" s="10" t="s">
        <v>24</v>
      </c>
      <c r="D964" s="11">
        <v>5830.58</v>
      </c>
      <c r="E964" s="70"/>
      <c r="F964" s="45"/>
      <c r="G964" s="46"/>
      <c r="H964" s="13" t="s">
        <v>40</v>
      </c>
      <c r="I964" s="10" t="s">
        <v>1575</v>
      </c>
    </row>
    <row r="965" spans="1:9" ht="15.75" hidden="1" customHeight="1" x14ac:dyDescent="0.25">
      <c r="A965" s="4" t="s">
        <v>1448</v>
      </c>
      <c r="B965" s="10" t="s">
        <v>1583</v>
      </c>
      <c r="C965" s="10" t="s">
        <v>24</v>
      </c>
      <c r="D965" s="11">
        <v>5836</v>
      </c>
      <c r="E965" s="70"/>
      <c r="F965" s="45"/>
      <c r="G965" s="46"/>
      <c r="H965" s="13" t="s">
        <v>443</v>
      </c>
      <c r="I965" s="10" t="s">
        <v>1590</v>
      </c>
    </row>
    <row r="966" spans="1:9" ht="15.75" hidden="1" customHeight="1" x14ac:dyDescent="0.25">
      <c r="A966" s="4" t="s">
        <v>1448</v>
      </c>
      <c r="B966" s="10" t="s">
        <v>1583</v>
      </c>
      <c r="C966" s="10" t="s">
        <v>24</v>
      </c>
      <c r="D966" s="11">
        <v>6192.38</v>
      </c>
      <c r="E966" s="70"/>
      <c r="F966" s="45"/>
      <c r="G966" s="46"/>
      <c r="H966" s="13" t="s">
        <v>29</v>
      </c>
      <c r="I966" s="10" t="s">
        <v>1592</v>
      </c>
    </row>
    <row r="967" spans="1:9" ht="15.75" hidden="1" customHeight="1" x14ac:dyDescent="0.25">
      <c r="A967" s="4" t="s">
        <v>1448</v>
      </c>
      <c r="B967" s="10" t="s">
        <v>1583</v>
      </c>
      <c r="C967" s="10" t="s">
        <v>24</v>
      </c>
      <c r="D967" s="11">
        <v>6473.84</v>
      </c>
      <c r="E967" s="70"/>
      <c r="F967" s="45"/>
      <c r="G967" s="46"/>
      <c r="H967" s="13" t="s">
        <v>156</v>
      </c>
      <c r="I967" s="10" t="s">
        <v>538</v>
      </c>
    </row>
    <row r="968" spans="1:9" ht="15.75" hidden="1" customHeight="1" x14ac:dyDescent="0.25">
      <c r="A968" s="4" t="s">
        <v>1448</v>
      </c>
      <c r="B968" s="10" t="s">
        <v>1583</v>
      </c>
      <c r="C968" s="10" t="s">
        <v>24</v>
      </c>
      <c r="D968" s="11">
        <v>7189.34</v>
      </c>
      <c r="E968" s="70"/>
      <c r="F968" s="45"/>
      <c r="G968" s="46"/>
      <c r="H968" s="13" t="s">
        <v>45</v>
      </c>
      <c r="I968" s="10" t="s">
        <v>538</v>
      </c>
    </row>
    <row r="969" spans="1:9" ht="15.75" hidden="1" customHeight="1" x14ac:dyDescent="0.25">
      <c r="A969" s="4" t="s">
        <v>1448</v>
      </c>
      <c r="B969" s="10" t="s">
        <v>1583</v>
      </c>
      <c r="C969" s="10" t="s">
        <v>24</v>
      </c>
      <c r="D969" s="11">
        <v>8186</v>
      </c>
      <c r="E969" s="71"/>
      <c r="F969" s="47"/>
      <c r="G969" s="46"/>
      <c r="H969" s="13" t="s">
        <v>25</v>
      </c>
      <c r="I969" s="10" t="s">
        <v>538</v>
      </c>
    </row>
    <row r="970" spans="1:9" ht="15.75" customHeight="1" x14ac:dyDescent="0.25">
      <c r="A970" s="4" t="s">
        <v>1448</v>
      </c>
      <c r="B970" s="10" t="s">
        <v>1594</v>
      </c>
      <c r="C970" s="10" t="s">
        <v>24</v>
      </c>
      <c r="D970" s="11">
        <v>17994.419999999998</v>
      </c>
      <c r="E970" s="84">
        <f>F970/60</f>
        <v>30438.18133333333</v>
      </c>
      <c r="F970" s="43">
        <v>1826290.88</v>
      </c>
      <c r="G970" s="44" t="s">
        <v>1595</v>
      </c>
      <c r="H970" s="13" t="s">
        <v>398</v>
      </c>
      <c r="I970" s="13" t="s">
        <v>1596</v>
      </c>
    </row>
    <row r="971" spans="1:9" ht="15.75" hidden="1" customHeight="1" x14ac:dyDescent="0.25">
      <c r="A971" s="4" t="s">
        <v>1448</v>
      </c>
      <c r="B971" s="10" t="s">
        <v>1594</v>
      </c>
      <c r="C971" s="10" t="s">
        <v>24</v>
      </c>
      <c r="D971" s="11">
        <v>18460</v>
      </c>
      <c r="E971" s="70"/>
      <c r="F971" s="45"/>
      <c r="G971" s="46"/>
      <c r="H971" s="13" t="s">
        <v>54</v>
      </c>
      <c r="I971" s="10" t="s">
        <v>1596</v>
      </c>
    </row>
    <row r="972" spans="1:9" ht="15.75" hidden="1" customHeight="1" x14ac:dyDescent="0.25">
      <c r="A972" s="4" t="s">
        <v>1448</v>
      </c>
      <c r="B972" s="10" t="s">
        <v>1594</v>
      </c>
      <c r="C972" s="10" t="s">
        <v>24</v>
      </c>
      <c r="D972" s="11">
        <v>18594.150000000001</v>
      </c>
      <c r="E972" s="70"/>
      <c r="F972" s="45"/>
      <c r="G972" s="46"/>
      <c r="H972" s="13" t="s">
        <v>70</v>
      </c>
      <c r="I972" s="10" t="s">
        <v>1599</v>
      </c>
    </row>
    <row r="973" spans="1:9" ht="15.75" hidden="1" customHeight="1" x14ac:dyDescent="0.25">
      <c r="A973" s="4" t="s">
        <v>1448</v>
      </c>
      <c r="B973" s="10" t="s">
        <v>1594</v>
      </c>
      <c r="C973" s="10" t="s">
        <v>24</v>
      </c>
      <c r="D973" s="11">
        <v>18929.78</v>
      </c>
      <c r="E973" s="70"/>
      <c r="F973" s="45"/>
      <c r="G973" s="46"/>
      <c r="H973" s="13" t="s">
        <v>40</v>
      </c>
      <c r="I973" s="10" t="s">
        <v>937</v>
      </c>
    </row>
    <row r="974" spans="1:9" ht="15.75" hidden="1" customHeight="1" x14ac:dyDescent="0.25">
      <c r="A974" s="4" t="s">
        <v>1448</v>
      </c>
      <c r="B974" s="10" t="s">
        <v>1594</v>
      </c>
      <c r="C974" s="10" t="s">
        <v>24</v>
      </c>
      <c r="D974" s="11">
        <v>21807.83</v>
      </c>
      <c r="E974" s="70"/>
      <c r="F974" s="45"/>
      <c r="G974" s="46"/>
      <c r="H974" s="13" t="s">
        <v>156</v>
      </c>
      <c r="I974" s="10" t="s">
        <v>521</v>
      </c>
    </row>
    <row r="975" spans="1:9" ht="15.75" hidden="1" customHeight="1" x14ac:dyDescent="0.25">
      <c r="A975" s="4" t="s">
        <v>1448</v>
      </c>
      <c r="B975" s="10" t="s">
        <v>1594</v>
      </c>
      <c r="C975" s="10" t="s">
        <v>24</v>
      </c>
      <c r="D975" s="11">
        <v>22375.02</v>
      </c>
      <c r="E975" s="70"/>
      <c r="F975" s="45"/>
      <c r="G975" s="46"/>
      <c r="H975" s="13" t="s">
        <v>45</v>
      </c>
      <c r="I975" s="10" t="s">
        <v>521</v>
      </c>
    </row>
    <row r="976" spans="1:9" ht="15.75" hidden="1" customHeight="1" x14ac:dyDescent="0.25">
      <c r="A976" s="4" t="s">
        <v>1448</v>
      </c>
      <c r="B976" s="10" t="s">
        <v>1594</v>
      </c>
      <c r="C976" s="10" t="s">
        <v>24</v>
      </c>
      <c r="D976" s="11">
        <v>23185.22</v>
      </c>
      <c r="E976" s="71"/>
      <c r="F976" s="47"/>
      <c r="G976" s="46"/>
      <c r="H976" s="13" t="s">
        <v>29</v>
      </c>
      <c r="I976" s="10" t="s">
        <v>1604</v>
      </c>
    </row>
    <row r="977" spans="1:9" ht="15.75" customHeight="1" x14ac:dyDescent="0.25">
      <c r="A977" s="4" t="s">
        <v>1448</v>
      </c>
      <c r="B977" s="10" t="s">
        <v>1606</v>
      </c>
      <c r="C977" s="10" t="s">
        <v>24</v>
      </c>
      <c r="D977" s="11">
        <v>2042.31</v>
      </c>
      <c r="E977" s="84">
        <f>F977/50</f>
        <v>4161.12</v>
      </c>
      <c r="F977" s="43">
        <v>208056</v>
      </c>
      <c r="G977" s="44" t="s">
        <v>1607</v>
      </c>
      <c r="H977" s="13" t="s">
        <v>29</v>
      </c>
      <c r="I977" s="13" t="s">
        <v>1608</v>
      </c>
    </row>
    <row r="978" spans="1:9" ht="15.75" hidden="1" customHeight="1" x14ac:dyDescent="0.25">
      <c r="A978" s="4" t="s">
        <v>1448</v>
      </c>
      <c r="B978" s="10" t="s">
        <v>1606</v>
      </c>
      <c r="C978" s="10" t="s">
        <v>24</v>
      </c>
      <c r="D978" s="11">
        <v>2362.65</v>
      </c>
      <c r="E978" s="70"/>
      <c r="F978" s="45"/>
      <c r="G978" s="46"/>
      <c r="H978" s="13" t="s">
        <v>45</v>
      </c>
      <c r="I978" s="10" t="s">
        <v>506</v>
      </c>
    </row>
    <row r="979" spans="1:9" ht="15.75" hidden="1" customHeight="1" x14ac:dyDescent="0.25">
      <c r="A979" s="4" t="s">
        <v>1448</v>
      </c>
      <c r="B979" s="10" t="s">
        <v>1606</v>
      </c>
      <c r="C979" s="10" t="s">
        <v>24</v>
      </c>
      <c r="D979" s="11">
        <v>2537.4299999999998</v>
      </c>
      <c r="E979" s="70"/>
      <c r="F979" s="45"/>
      <c r="G979" s="46"/>
      <c r="H979" s="13" t="s">
        <v>70</v>
      </c>
      <c r="I979" s="10" t="s">
        <v>1611</v>
      </c>
    </row>
    <row r="980" spans="1:9" ht="15.75" hidden="1" customHeight="1" x14ac:dyDescent="0.25">
      <c r="A980" s="4" t="s">
        <v>1448</v>
      </c>
      <c r="B980" s="10" t="s">
        <v>1606</v>
      </c>
      <c r="C980" s="10" t="s">
        <v>24</v>
      </c>
      <c r="D980" s="11">
        <v>2538.34</v>
      </c>
      <c r="E980" s="70"/>
      <c r="F980" s="45"/>
      <c r="G980" s="46"/>
      <c r="H980" s="13" t="s">
        <v>40</v>
      </c>
      <c r="I980" s="10" t="s">
        <v>506</v>
      </c>
    </row>
    <row r="981" spans="1:9" ht="15.75" hidden="1" customHeight="1" x14ac:dyDescent="0.25">
      <c r="A981" s="4" t="s">
        <v>1448</v>
      </c>
      <c r="B981" s="10" t="s">
        <v>1606</v>
      </c>
      <c r="C981" s="10" t="s">
        <v>24</v>
      </c>
      <c r="D981" s="11">
        <v>2590</v>
      </c>
      <c r="E981" s="70"/>
      <c r="F981" s="45"/>
      <c r="G981" s="46"/>
      <c r="H981" s="13" t="s">
        <v>509</v>
      </c>
      <c r="I981" s="10" t="s">
        <v>1614</v>
      </c>
    </row>
    <row r="982" spans="1:9" ht="15.75" hidden="1" customHeight="1" x14ac:dyDescent="0.25">
      <c r="A982" s="4" t="s">
        <v>1448</v>
      </c>
      <c r="B982" s="10" t="s">
        <v>1606</v>
      </c>
      <c r="C982" s="10" t="s">
        <v>24</v>
      </c>
      <c r="D982" s="11">
        <v>2630.06</v>
      </c>
      <c r="E982" s="70"/>
      <c r="F982" s="45"/>
      <c r="G982" s="46"/>
      <c r="H982" s="13" t="s">
        <v>156</v>
      </c>
      <c r="I982" s="10" t="s">
        <v>506</v>
      </c>
    </row>
    <row r="983" spans="1:9" ht="15.75" hidden="1" customHeight="1" x14ac:dyDescent="0.25">
      <c r="A983" s="4" t="s">
        <v>1448</v>
      </c>
      <c r="B983" s="10" t="s">
        <v>1606</v>
      </c>
      <c r="C983" s="10" t="s">
        <v>24</v>
      </c>
      <c r="D983" s="11">
        <v>2858</v>
      </c>
      <c r="E983" s="71"/>
      <c r="F983" s="47"/>
      <c r="G983" s="46"/>
      <c r="H983" s="13" t="s">
        <v>54</v>
      </c>
      <c r="I983" s="10" t="s">
        <v>1617</v>
      </c>
    </row>
    <row r="984" spans="1:9" ht="15.75" customHeight="1" x14ac:dyDescent="0.25">
      <c r="A984" s="4" t="s">
        <v>1448</v>
      </c>
      <c r="B984" s="10" t="s">
        <v>1619</v>
      </c>
      <c r="C984" s="10" t="s">
        <v>24</v>
      </c>
      <c r="D984" s="11">
        <v>3567.36</v>
      </c>
      <c r="E984" s="84">
        <f>F984/50</f>
        <v>6399.9880000000003</v>
      </c>
      <c r="F984" s="43">
        <v>319999.40000000002</v>
      </c>
      <c r="G984" s="44" t="s">
        <v>1607</v>
      </c>
      <c r="H984" s="13" t="s">
        <v>45</v>
      </c>
      <c r="I984" s="13" t="s">
        <v>506</v>
      </c>
    </row>
    <row r="985" spans="1:9" ht="15.75" hidden="1" customHeight="1" x14ac:dyDescent="0.25">
      <c r="A985" s="4" t="s">
        <v>1448</v>
      </c>
      <c r="B985" s="10" t="s">
        <v>1619</v>
      </c>
      <c r="C985" s="10" t="s">
        <v>24</v>
      </c>
      <c r="D985" s="11">
        <v>3902.68</v>
      </c>
      <c r="E985" s="70"/>
      <c r="F985" s="45"/>
      <c r="G985" s="46"/>
      <c r="H985" s="13" t="s">
        <v>70</v>
      </c>
      <c r="I985" s="10" t="s">
        <v>1621</v>
      </c>
    </row>
    <row r="986" spans="1:9" ht="15.75" hidden="1" customHeight="1" x14ac:dyDescent="0.25">
      <c r="A986" s="4" t="s">
        <v>1448</v>
      </c>
      <c r="B986" s="10" t="s">
        <v>1619</v>
      </c>
      <c r="C986" s="10" t="s">
        <v>24</v>
      </c>
      <c r="D986" s="11">
        <v>3904.08</v>
      </c>
      <c r="E986" s="70"/>
      <c r="F986" s="45"/>
      <c r="G986" s="46"/>
      <c r="H986" s="13" t="s">
        <v>40</v>
      </c>
      <c r="I986" s="10" t="s">
        <v>1143</v>
      </c>
    </row>
    <row r="987" spans="1:9" ht="15.75" hidden="1" customHeight="1" x14ac:dyDescent="0.25">
      <c r="A987" s="4" t="s">
        <v>1448</v>
      </c>
      <c r="B987" s="10" t="s">
        <v>1619</v>
      </c>
      <c r="C987" s="10" t="s">
        <v>24</v>
      </c>
      <c r="D987" s="11">
        <v>4045</v>
      </c>
      <c r="E987" s="70"/>
      <c r="F987" s="45"/>
      <c r="G987" s="46"/>
      <c r="H987" s="13" t="s">
        <v>509</v>
      </c>
      <c r="I987" s="10" t="s">
        <v>1624</v>
      </c>
    </row>
    <row r="988" spans="1:9" ht="15.75" hidden="1" customHeight="1" x14ac:dyDescent="0.25">
      <c r="A988" s="4" t="s">
        <v>1448</v>
      </c>
      <c r="B988" s="10" t="s">
        <v>1619</v>
      </c>
      <c r="C988" s="10" t="s">
        <v>24</v>
      </c>
      <c r="D988" s="11">
        <v>4045.07</v>
      </c>
      <c r="E988" s="70"/>
      <c r="F988" s="45"/>
      <c r="G988" s="46"/>
      <c r="H988" s="13" t="s">
        <v>156</v>
      </c>
      <c r="I988" s="10" t="s">
        <v>506</v>
      </c>
    </row>
    <row r="989" spans="1:9" ht="15.75" hidden="1" customHeight="1" x14ac:dyDescent="0.25">
      <c r="A989" s="4" t="s">
        <v>1448</v>
      </c>
      <c r="B989" s="10" t="s">
        <v>1619</v>
      </c>
      <c r="C989" s="10" t="s">
        <v>24</v>
      </c>
      <c r="D989" s="11">
        <v>4397</v>
      </c>
      <c r="E989" s="71"/>
      <c r="F989" s="47"/>
      <c r="G989" s="46"/>
      <c r="H989" s="13" t="s">
        <v>54</v>
      </c>
      <c r="I989" s="10" t="s">
        <v>1626</v>
      </c>
    </row>
    <row r="990" spans="1:9" ht="15.75" customHeight="1" x14ac:dyDescent="0.25">
      <c r="A990" s="4" t="s">
        <v>1448</v>
      </c>
      <c r="B990" s="10" t="s">
        <v>1628</v>
      </c>
      <c r="C990" s="10" t="s">
        <v>24</v>
      </c>
      <c r="D990" s="11">
        <v>12000</v>
      </c>
      <c r="E990" s="84">
        <f>F990/50</f>
        <v>19969.331599999998</v>
      </c>
      <c r="F990" s="43">
        <v>998466.58</v>
      </c>
      <c r="G990" s="44" t="s">
        <v>1607</v>
      </c>
      <c r="H990" s="13" t="s">
        <v>443</v>
      </c>
      <c r="I990" s="13" t="s">
        <v>1629</v>
      </c>
    </row>
    <row r="991" spans="1:9" ht="15.75" hidden="1" customHeight="1" x14ac:dyDescent="0.25">
      <c r="A991" s="4" t="s">
        <v>1448</v>
      </c>
      <c r="B991" s="10" t="s">
        <v>1628</v>
      </c>
      <c r="C991" s="10" t="s">
        <v>24</v>
      </c>
      <c r="D991" s="11">
        <v>12177.19</v>
      </c>
      <c r="E991" s="70"/>
      <c r="F991" s="45"/>
      <c r="G991" s="46"/>
      <c r="H991" s="13" t="s">
        <v>70</v>
      </c>
      <c r="I991" s="10" t="s">
        <v>1631</v>
      </c>
    </row>
    <row r="992" spans="1:9" ht="15.75" hidden="1" customHeight="1" x14ac:dyDescent="0.25">
      <c r="A992" s="4" t="s">
        <v>1448</v>
      </c>
      <c r="B992" s="10" t="s">
        <v>1628</v>
      </c>
      <c r="C992" s="10" t="s">
        <v>24</v>
      </c>
      <c r="D992" s="11">
        <v>12181.58</v>
      </c>
      <c r="E992" s="70"/>
      <c r="F992" s="45"/>
      <c r="G992" s="46"/>
      <c r="H992" s="13" t="s">
        <v>40</v>
      </c>
      <c r="I992" s="10" t="s">
        <v>506</v>
      </c>
    </row>
    <row r="993" spans="1:9" ht="15.75" hidden="1" customHeight="1" x14ac:dyDescent="0.25">
      <c r="A993" s="4" t="s">
        <v>1448</v>
      </c>
      <c r="B993" s="10" t="s">
        <v>1628</v>
      </c>
      <c r="C993" s="10" t="s">
        <v>24</v>
      </c>
      <c r="D993" s="11">
        <v>12590</v>
      </c>
      <c r="E993" s="70"/>
      <c r="F993" s="45"/>
      <c r="G993" s="46"/>
      <c r="H993" s="13" t="s">
        <v>509</v>
      </c>
      <c r="I993" s="10" t="s">
        <v>1634</v>
      </c>
    </row>
    <row r="994" spans="1:9" ht="15.75" hidden="1" customHeight="1" x14ac:dyDescent="0.25">
      <c r="A994" s="4" t="s">
        <v>1448</v>
      </c>
      <c r="B994" s="10" t="s">
        <v>1628</v>
      </c>
      <c r="C994" s="10" t="s">
        <v>24</v>
      </c>
      <c r="D994" s="11">
        <v>12621.47</v>
      </c>
      <c r="E994" s="70"/>
      <c r="F994" s="45"/>
      <c r="G994" s="46"/>
      <c r="H994" s="13" t="s">
        <v>156</v>
      </c>
      <c r="I994" s="10" t="s">
        <v>506</v>
      </c>
    </row>
    <row r="995" spans="1:9" ht="15.75" hidden="1" customHeight="1" x14ac:dyDescent="0.25">
      <c r="A995" s="4" t="s">
        <v>1448</v>
      </c>
      <c r="B995" s="10" t="s">
        <v>1628</v>
      </c>
      <c r="C995" s="10" t="s">
        <v>24</v>
      </c>
      <c r="D995" s="11">
        <v>13719</v>
      </c>
      <c r="E995" s="70"/>
      <c r="F995" s="45"/>
      <c r="G995" s="46"/>
      <c r="H995" s="13" t="s">
        <v>54</v>
      </c>
      <c r="I995" s="10" t="s">
        <v>1636</v>
      </c>
    </row>
    <row r="996" spans="1:9" ht="15.75" hidden="1" customHeight="1" x14ac:dyDescent="0.25">
      <c r="A996" s="4" t="s">
        <v>1448</v>
      </c>
      <c r="B996" s="10" t="s">
        <v>1628</v>
      </c>
      <c r="C996" s="10" t="s">
        <v>24</v>
      </c>
      <c r="D996" s="11">
        <v>14460.15</v>
      </c>
      <c r="E996" s="71"/>
      <c r="F996" s="47"/>
      <c r="G996" s="46"/>
      <c r="H996" s="13" t="s">
        <v>45</v>
      </c>
      <c r="I996" s="10" t="s">
        <v>506</v>
      </c>
    </row>
    <row r="997" spans="1:9" ht="15.75" customHeight="1" x14ac:dyDescent="0.25">
      <c r="A997" s="4" t="s">
        <v>1448</v>
      </c>
      <c r="B997" s="10" t="s">
        <v>1639</v>
      </c>
      <c r="C997" s="10" t="s">
        <v>24</v>
      </c>
      <c r="D997" s="11">
        <v>15809.62</v>
      </c>
      <c r="E997" s="84">
        <f>F997/50</f>
        <v>32003.53</v>
      </c>
      <c r="F997" s="43">
        <v>1600176.5</v>
      </c>
      <c r="G997" s="44" t="s">
        <v>1607</v>
      </c>
      <c r="H997" s="13" t="s">
        <v>29</v>
      </c>
      <c r="I997" s="13" t="s">
        <v>1640</v>
      </c>
    </row>
    <row r="998" spans="1:9" ht="15.75" hidden="1" customHeight="1" x14ac:dyDescent="0.25">
      <c r="A998" s="4" t="s">
        <v>1448</v>
      </c>
      <c r="B998" s="10" t="s">
        <v>1639</v>
      </c>
      <c r="C998" s="10" t="s">
        <v>24</v>
      </c>
      <c r="D998" s="11">
        <v>18117.599999999999</v>
      </c>
      <c r="E998" s="70"/>
      <c r="F998" s="45"/>
      <c r="G998" s="46"/>
      <c r="H998" s="13" t="s">
        <v>45</v>
      </c>
      <c r="I998" s="10" t="s">
        <v>506</v>
      </c>
    </row>
    <row r="999" spans="1:9" ht="15.75" hidden="1" customHeight="1" x14ac:dyDescent="0.25">
      <c r="A999" s="4" t="s">
        <v>1448</v>
      </c>
      <c r="B999" s="10" t="s">
        <v>1639</v>
      </c>
      <c r="C999" s="10" t="s">
        <v>24</v>
      </c>
      <c r="D999" s="11">
        <v>19515.54</v>
      </c>
      <c r="E999" s="70"/>
      <c r="F999" s="45"/>
      <c r="G999" s="46"/>
      <c r="H999" s="13" t="s">
        <v>70</v>
      </c>
      <c r="I999" s="10" t="s">
        <v>1642</v>
      </c>
    </row>
    <row r="1000" spans="1:9" ht="15.75" hidden="1" customHeight="1" x14ac:dyDescent="0.25">
      <c r="A1000" s="4" t="s">
        <v>1448</v>
      </c>
      <c r="B1000" s="10" t="s">
        <v>1639</v>
      </c>
      <c r="C1000" s="10" t="s">
        <v>24</v>
      </c>
      <c r="D1000" s="11">
        <v>19522.580000000002</v>
      </c>
      <c r="E1000" s="70"/>
      <c r="F1000" s="45"/>
      <c r="G1000" s="46"/>
      <c r="H1000" s="13" t="s">
        <v>40</v>
      </c>
      <c r="I1000" s="10" t="s">
        <v>506</v>
      </c>
    </row>
    <row r="1001" spans="1:9" ht="15.75" hidden="1" customHeight="1" x14ac:dyDescent="0.25">
      <c r="A1001" s="4" t="s">
        <v>1448</v>
      </c>
      <c r="B1001" s="10" t="s">
        <v>1639</v>
      </c>
      <c r="C1001" s="10" t="s">
        <v>24</v>
      </c>
      <c r="D1001" s="11">
        <v>20180</v>
      </c>
      <c r="E1001" s="70"/>
      <c r="F1001" s="45"/>
      <c r="G1001" s="46"/>
      <c r="H1001" s="13" t="s">
        <v>509</v>
      </c>
      <c r="I1001" s="10" t="s">
        <v>1645</v>
      </c>
    </row>
    <row r="1002" spans="1:9" ht="15.75" hidden="1" customHeight="1" x14ac:dyDescent="0.25">
      <c r="A1002" s="4" t="s">
        <v>1448</v>
      </c>
      <c r="B1002" s="10" t="s">
        <v>1639</v>
      </c>
      <c r="C1002" s="10" t="s">
        <v>24</v>
      </c>
      <c r="D1002" s="11">
        <v>20227.560000000001</v>
      </c>
      <c r="E1002" s="70"/>
      <c r="F1002" s="45"/>
      <c r="G1002" s="46"/>
      <c r="H1002" s="13" t="s">
        <v>156</v>
      </c>
      <c r="I1002" s="10" t="s">
        <v>506</v>
      </c>
    </row>
    <row r="1003" spans="1:9" ht="15.75" hidden="1" customHeight="1" x14ac:dyDescent="0.25">
      <c r="A1003" s="4" t="s">
        <v>1448</v>
      </c>
      <c r="B1003" s="10" t="s">
        <v>1639</v>
      </c>
      <c r="C1003" s="10" t="s">
        <v>24</v>
      </c>
      <c r="D1003" s="11">
        <v>21987</v>
      </c>
      <c r="E1003" s="71"/>
      <c r="F1003" s="47"/>
      <c r="G1003" s="46"/>
      <c r="H1003" s="13" t="s">
        <v>54</v>
      </c>
      <c r="I1003" s="10" t="s">
        <v>1647</v>
      </c>
    </row>
    <row r="1004" spans="1:9" ht="15.75" customHeight="1" x14ac:dyDescent="0.25">
      <c r="A1004" s="4" t="s">
        <v>1649</v>
      </c>
      <c r="B1004" s="10" t="s">
        <v>1650</v>
      </c>
      <c r="C1004" s="10" t="s">
        <v>24</v>
      </c>
      <c r="D1004" s="11">
        <v>1225</v>
      </c>
      <c r="E1004" s="84">
        <f>F1004/120</f>
        <v>32758.830916666666</v>
      </c>
      <c r="F1004" s="43">
        <v>3931059.71</v>
      </c>
      <c r="G1004" s="44" t="s">
        <v>1651</v>
      </c>
      <c r="H1004" s="13" t="s">
        <v>54</v>
      </c>
      <c r="I1004" s="13" t="s">
        <v>1652</v>
      </c>
    </row>
    <row r="1005" spans="1:9" ht="15.75" hidden="1" customHeight="1" x14ac:dyDescent="0.25">
      <c r="A1005" s="4" t="s">
        <v>1649</v>
      </c>
      <c r="B1005" s="10" t="s">
        <v>1650</v>
      </c>
      <c r="C1005" s="10" t="s">
        <v>24</v>
      </c>
      <c r="D1005" s="11">
        <v>1339.95</v>
      </c>
      <c r="E1005" s="69"/>
      <c r="F1005" s="43"/>
      <c r="G1005" s="44"/>
      <c r="H1005" s="13" t="s">
        <v>40</v>
      </c>
      <c r="I1005" s="10" t="s">
        <v>1091</v>
      </c>
    </row>
    <row r="1006" spans="1:9" ht="15.75" hidden="1" customHeight="1" x14ac:dyDescent="0.25">
      <c r="A1006" s="4" t="s">
        <v>1649</v>
      </c>
      <c r="B1006" s="10" t="s">
        <v>1650</v>
      </c>
      <c r="C1006" s="10" t="s">
        <v>24</v>
      </c>
      <c r="D1006" s="11">
        <v>1369.69</v>
      </c>
      <c r="E1006" s="70"/>
      <c r="F1006" s="53"/>
      <c r="G1006" s="46"/>
      <c r="H1006" s="13" t="s">
        <v>163</v>
      </c>
      <c r="I1006" s="10" t="s">
        <v>1655</v>
      </c>
    </row>
    <row r="1007" spans="1:9" ht="15.75" hidden="1" customHeight="1" x14ac:dyDescent="0.25">
      <c r="A1007" s="4" t="s">
        <v>1649</v>
      </c>
      <c r="B1007" s="10" t="s">
        <v>1650</v>
      </c>
      <c r="C1007" s="10" t="s">
        <v>24</v>
      </c>
      <c r="D1007" s="11">
        <v>1390.74</v>
      </c>
      <c r="E1007" s="70"/>
      <c r="F1007" s="53"/>
      <c r="G1007" s="46"/>
      <c r="H1007" s="13" t="s">
        <v>70</v>
      </c>
      <c r="I1007" s="10" t="s">
        <v>1657</v>
      </c>
    </row>
    <row r="1008" spans="1:9" ht="15.75" hidden="1" customHeight="1" x14ac:dyDescent="0.25">
      <c r="A1008" s="4" t="s">
        <v>1649</v>
      </c>
      <c r="B1008" s="10" t="s">
        <v>1650</v>
      </c>
      <c r="C1008" s="10" t="s">
        <v>261</v>
      </c>
      <c r="D1008" s="11">
        <v>1409.06</v>
      </c>
      <c r="E1008" s="70"/>
      <c r="F1008" s="53"/>
      <c r="G1008" s="46"/>
      <c r="H1008" s="13" t="s">
        <v>163</v>
      </c>
      <c r="I1008" s="10" t="s">
        <v>1659</v>
      </c>
    </row>
    <row r="1009" spans="1:15" ht="15.75" hidden="1" customHeight="1" x14ac:dyDescent="0.25">
      <c r="A1009" s="4" t="s">
        <v>1649</v>
      </c>
      <c r="B1009" s="10" t="s">
        <v>1650</v>
      </c>
      <c r="C1009" s="10" t="s">
        <v>28</v>
      </c>
      <c r="D1009" s="11">
        <v>1415.84</v>
      </c>
      <c r="E1009" s="70"/>
      <c r="F1009" s="53"/>
      <c r="G1009" s="46"/>
      <c r="H1009" s="13" t="s">
        <v>40</v>
      </c>
      <c r="I1009" s="10" t="s">
        <v>1304</v>
      </c>
    </row>
    <row r="1010" spans="1:15" ht="15.75" hidden="1" customHeight="1" x14ac:dyDescent="0.25">
      <c r="A1010" s="4" t="s">
        <v>1649</v>
      </c>
      <c r="B1010" s="10" t="s">
        <v>1650</v>
      </c>
      <c r="C1010" s="10" t="s">
        <v>24</v>
      </c>
      <c r="D1010" s="11">
        <v>1468.56</v>
      </c>
      <c r="E1010" s="70"/>
      <c r="F1010" s="53"/>
      <c r="G1010" s="46"/>
      <c r="H1010" s="13" t="s">
        <v>48</v>
      </c>
      <c r="I1010" s="10" t="s">
        <v>1662</v>
      </c>
    </row>
    <row r="1011" spans="1:15" ht="15.75" hidden="1" customHeight="1" x14ac:dyDescent="0.25">
      <c r="A1011" s="4" t="s">
        <v>1649</v>
      </c>
      <c r="B1011" s="10" t="s">
        <v>1650</v>
      </c>
      <c r="C1011" s="10" t="s">
        <v>52</v>
      </c>
      <c r="D1011" s="11">
        <v>1643.53</v>
      </c>
      <c r="E1011" s="70"/>
      <c r="F1011" s="53"/>
      <c r="G1011" s="46"/>
      <c r="H1011" s="13" t="s">
        <v>70</v>
      </c>
      <c r="I1011" s="10" t="s">
        <v>1664</v>
      </c>
    </row>
    <row r="1012" spans="1:15" ht="15.75" hidden="1" customHeight="1" x14ac:dyDescent="0.25">
      <c r="A1012" s="4" t="s">
        <v>1649</v>
      </c>
      <c r="B1012" s="10" t="s">
        <v>1650</v>
      </c>
      <c r="C1012" s="10" t="s">
        <v>52</v>
      </c>
      <c r="D1012" s="11">
        <v>1654.15</v>
      </c>
      <c r="E1012" s="70"/>
      <c r="F1012" s="53"/>
      <c r="G1012" s="46"/>
      <c r="H1012" s="13" t="s">
        <v>40</v>
      </c>
      <c r="I1012" s="10" t="s">
        <v>477</v>
      </c>
    </row>
    <row r="1013" spans="1:15" ht="15.75" hidden="1" customHeight="1" x14ac:dyDescent="0.25">
      <c r="A1013" s="4" t="s">
        <v>1649</v>
      </c>
      <c r="B1013" s="10" t="s">
        <v>1650</v>
      </c>
      <c r="C1013" s="10" t="s">
        <v>28</v>
      </c>
      <c r="D1013" s="11">
        <v>1676.01</v>
      </c>
      <c r="E1013" s="70"/>
      <c r="F1013" s="53"/>
      <c r="G1013" s="46"/>
      <c r="H1013" s="13" t="s">
        <v>163</v>
      </c>
      <c r="I1013" s="10" t="s">
        <v>1667</v>
      </c>
    </row>
    <row r="1014" spans="1:15" ht="15.75" hidden="1" customHeight="1" x14ac:dyDescent="0.25">
      <c r="A1014" s="4" t="s">
        <v>1649</v>
      </c>
      <c r="B1014" s="10" t="s">
        <v>1650</v>
      </c>
      <c r="C1014" s="10" t="s">
        <v>52</v>
      </c>
      <c r="D1014" s="11">
        <v>1746.32</v>
      </c>
      <c r="E1014" s="70"/>
      <c r="F1014" s="53"/>
      <c r="G1014" s="46"/>
      <c r="H1014" s="13" t="s">
        <v>29</v>
      </c>
      <c r="I1014" s="10" t="s">
        <v>1669</v>
      </c>
    </row>
    <row r="1015" spans="1:15" ht="15.75" hidden="1" customHeight="1" x14ac:dyDescent="0.25">
      <c r="A1015" s="4" t="s">
        <v>1649</v>
      </c>
      <c r="B1015" s="10" t="s">
        <v>1650</v>
      </c>
      <c r="C1015" s="10" t="s">
        <v>28</v>
      </c>
      <c r="D1015" s="11">
        <v>1835.62</v>
      </c>
      <c r="E1015" s="70"/>
      <c r="F1015" s="53"/>
      <c r="G1015" s="46"/>
      <c r="H1015" s="13" t="s">
        <v>70</v>
      </c>
      <c r="I1015" s="10" t="s">
        <v>1671</v>
      </c>
    </row>
    <row r="1016" spans="1:15" ht="15.75" hidden="1" customHeight="1" x14ac:dyDescent="0.25">
      <c r="A1016" s="4" t="s">
        <v>1649</v>
      </c>
      <c r="B1016" s="10" t="s">
        <v>1650</v>
      </c>
      <c r="C1016" s="10" t="s">
        <v>24</v>
      </c>
      <c r="D1016" s="11">
        <v>1977.78</v>
      </c>
      <c r="E1016" s="70"/>
      <c r="F1016" s="53"/>
      <c r="G1016" s="46"/>
      <c r="H1016" s="13" t="s">
        <v>45</v>
      </c>
      <c r="I1016" s="10" t="s">
        <v>477</v>
      </c>
    </row>
    <row r="1017" spans="1:15" ht="15.75" hidden="1" customHeight="1" x14ac:dyDescent="0.25">
      <c r="A1017" s="4" t="s">
        <v>1649</v>
      </c>
      <c r="B1017" s="10" t="s">
        <v>1650</v>
      </c>
      <c r="C1017" s="10" t="s">
        <v>28</v>
      </c>
      <c r="D1017" s="11">
        <v>1977.78</v>
      </c>
      <c r="E1017" s="70"/>
      <c r="F1017" s="53"/>
      <c r="G1017" s="46"/>
      <c r="H1017" s="13" t="s">
        <v>45</v>
      </c>
      <c r="I1017" s="10" t="s">
        <v>1674</v>
      </c>
    </row>
    <row r="1018" spans="1:15" ht="15.75" hidden="1" customHeight="1" x14ac:dyDescent="0.25">
      <c r="A1018" s="4" t="s">
        <v>1649</v>
      </c>
      <c r="B1018" s="10" t="s">
        <v>1650</v>
      </c>
      <c r="C1018" s="10" t="s">
        <v>28</v>
      </c>
      <c r="D1018" s="11">
        <v>2069.62</v>
      </c>
      <c r="E1018" s="70"/>
      <c r="F1018" s="53"/>
      <c r="G1018" s="46"/>
      <c r="H1018" s="13" t="s">
        <v>29</v>
      </c>
      <c r="I1018" s="10" t="s">
        <v>1676</v>
      </c>
    </row>
    <row r="1019" spans="1:15" ht="15.75" hidden="1" customHeight="1" x14ac:dyDescent="0.25">
      <c r="A1019" s="4" t="s">
        <v>1649</v>
      </c>
      <c r="B1019" s="10" t="s">
        <v>1650</v>
      </c>
      <c r="C1019" s="10" t="s">
        <v>52</v>
      </c>
      <c r="D1019" s="11">
        <v>2183.8000000000002</v>
      </c>
      <c r="E1019" s="70"/>
      <c r="F1019" s="53"/>
      <c r="G1019" s="46"/>
      <c r="H1019" s="13" t="s">
        <v>163</v>
      </c>
      <c r="I1019" s="10" t="s">
        <v>1678</v>
      </c>
    </row>
    <row r="1020" spans="1:15" ht="15.75" hidden="1" customHeight="1" x14ac:dyDescent="0.25">
      <c r="A1020" s="4" t="s">
        <v>1649</v>
      </c>
      <c r="B1020" s="10" t="s">
        <v>1650</v>
      </c>
      <c r="C1020" s="10" t="s">
        <v>24</v>
      </c>
      <c r="D1020" s="11">
        <v>2263.3200000000002</v>
      </c>
      <c r="E1020" s="70"/>
      <c r="F1020" s="53"/>
      <c r="G1020" s="46"/>
      <c r="H1020" s="13" t="s">
        <v>29</v>
      </c>
      <c r="I1020" s="10" t="s">
        <v>1680</v>
      </c>
    </row>
    <row r="1021" spans="1:15" ht="15.75" hidden="1" customHeight="1" x14ac:dyDescent="0.25">
      <c r="A1021" s="4" t="s">
        <v>1649</v>
      </c>
      <c r="B1021" s="10" t="s">
        <v>1650</v>
      </c>
      <c r="C1021" s="10" t="s">
        <v>261</v>
      </c>
      <c r="D1021" s="11">
        <v>3257.83</v>
      </c>
      <c r="E1021" s="70"/>
      <c r="F1021" s="53"/>
      <c r="G1021" s="46"/>
      <c r="H1021" s="13" t="s">
        <v>70</v>
      </c>
      <c r="I1021" s="10" t="s">
        <v>1682</v>
      </c>
    </row>
    <row r="1022" spans="1:15" ht="15.75" customHeight="1" x14ac:dyDescent="0.25">
      <c r="A1022" s="4" t="s">
        <v>1649</v>
      </c>
      <c r="B1022" s="10" t="s">
        <v>1684</v>
      </c>
      <c r="C1022" s="10" t="s">
        <v>28</v>
      </c>
      <c r="D1022" s="11">
        <v>12594.12</v>
      </c>
      <c r="E1022" s="88">
        <f>F1022/28</f>
        <v>286108.58</v>
      </c>
      <c r="F1022" s="45">
        <v>8011040.2400000002</v>
      </c>
      <c r="G1022" s="44" t="s">
        <v>1685</v>
      </c>
      <c r="H1022" s="13" t="s">
        <v>29</v>
      </c>
      <c r="I1022" s="13" t="s">
        <v>1686</v>
      </c>
    </row>
    <row r="1023" spans="1:15" ht="15.75" hidden="1" customHeight="1" x14ac:dyDescent="0.25">
      <c r="A1023" s="4" t="s">
        <v>1649</v>
      </c>
      <c r="B1023" s="10" t="s">
        <v>1684</v>
      </c>
      <c r="C1023" s="10" t="s">
        <v>24</v>
      </c>
      <c r="D1023" s="11">
        <v>18771.64</v>
      </c>
      <c r="E1023" s="70"/>
      <c r="F1023" s="53"/>
      <c r="G1023" s="46"/>
      <c r="H1023" s="13" t="s">
        <v>156</v>
      </c>
      <c r="I1023" s="10" t="s">
        <v>227</v>
      </c>
      <c r="J1023" s="23"/>
      <c r="K1023" s="23"/>
      <c r="L1023" s="23"/>
      <c r="M1023" s="23"/>
      <c r="N1023" s="23"/>
      <c r="O1023" s="23"/>
    </row>
    <row r="1024" spans="1:15" ht="15.75" hidden="1" customHeight="1" x14ac:dyDescent="0.25">
      <c r="A1024" s="4" t="s">
        <v>1649</v>
      </c>
      <c r="B1024" s="10" t="s">
        <v>1684</v>
      </c>
      <c r="C1024" s="10" t="s">
        <v>24</v>
      </c>
      <c r="D1024" s="11">
        <v>20581.05</v>
      </c>
      <c r="E1024" s="70"/>
      <c r="F1024" s="45"/>
      <c r="G1024" s="50"/>
      <c r="H1024" s="13" t="s">
        <v>70</v>
      </c>
      <c r="I1024" s="10" t="s">
        <v>1689</v>
      </c>
    </row>
    <row r="1025" spans="1:9" ht="15.75" hidden="1" customHeight="1" x14ac:dyDescent="0.25">
      <c r="A1025" s="4" t="s">
        <v>1649</v>
      </c>
      <c r="B1025" s="10" t="s">
        <v>1684</v>
      </c>
      <c r="C1025" s="10" t="s">
        <v>24</v>
      </c>
      <c r="D1025" s="11">
        <v>20895.22</v>
      </c>
      <c r="E1025" s="70"/>
      <c r="F1025" s="53"/>
      <c r="G1025" s="46"/>
      <c r="H1025" s="13" t="s">
        <v>29</v>
      </c>
      <c r="I1025" s="10" t="s">
        <v>1691</v>
      </c>
    </row>
    <row r="1026" spans="1:9" ht="15.75" hidden="1" customHeight="1" x14ac:dyDescent="0.25">
      <c r="A1026" s="4" t="s">
        <v>1649</v>
      </c>
      <c r="B1026" s="10" t="s">
        <v>1684</v>
      </c>
      <c r="C1026" s="10" t="s">
        <v>24</v>
      </c>
      <c r="D1026" s="11">
        <v>21358.97</v>
      </c>
      <c r="E1026" s="70"/>
      <c r="F1026" s="53"/>
      <c r="G1026" s="46"/>
      <c r="H1026" s="13" t="s">
        <v>40</v>
      </c>
      <c r="I1026" s="10" t="s">
        <v>227</v>
      </c>
    </row>
    <row r="1027" spans="1:9" ht="15.75" hidden="1" customHeight="1" x14ac:dyDescent="0.25">
      <c r="A1027" s="4" t="s">
        <v>1649</v>
      </c>
      <c r="B1027" s="10" t="s">
        <v>1684</v>
      </c>
      <c r="C1027" s="10" t="s">
        <v>24</v>
      </c>
      <c r="D1027" s="11">
        <v>21453.53</v>
      </c>
      <c r="E1027" s="70"/>
      <c r="F1027" s="53"/>
      <c r="G1027" s="46"/>
      <c r="H1027" s="13" t="s">
        <v>67</v>
      </c>
      <c r="I1027" s="10" t="s">
        <v>396</v>
      </c>
    </row>
    <row r="1028" spans="1:9" ht="15.75" hidden="1" customHeight="1" x14ac:dyDescent="0.25">
      <c r="A1028" s="4" t="s">
        <v>1649</v>
      </c>
      <c r="B1028" s="10" t="s">
        <v>1684</v>
      </c>
      <c r="C1028" s="10" t="s">
        <v>24</v>
      </c>
      <c r="D1028" s="11">
        <v>21770.94</v>
      </c>
      <c r="E1028" s="70"/>
      <c r="F1028" s="53"/>
      <c r="G1028" s="46"/>
      <c r="H1028" s="13" t="s">
        <v>48</v>
      </c>
      <c r="I1028" s="10" t="s">
        <v>1695</v>
      </c>
    </row>
    <row r="1029" spans="1:9" ht="15.75" hidden="1" customHeight="1" x14ac:dyDescent="0.25">
      <c r="A1029" s="4" t="s">
        <v>1649</v>
      </c>
      <c r="B1029" s="10" t="s">
        <v>1684</v>
      </c>
      <c r="C1029" s="10" t="s">
        <v>24</v>
      </c>
      <c r="D1029" s="11">
        <v>22150.080000000002</v>
      </c>
      <c r="E1029" s="70"/>
      <c r="F1029" s="53"/>
      <c r="G1029" s="46"/>
      <c r="H1029" s="13" t="s">
        <v>398</v>
      </c>
      <c r="I1029" s="10" t="s">
        <v>1697</v>
      </c>
    </row>
    <row r="1030" spans="1:9" ht="15.75" hidden="1" customHeight="1" x14ac:dyDescent="0.25">
      <c r="A1030" s="4" t="s">
        <v>1649</v>
      </c>
      <c r="B1030" s="10" t="s">
        <v>1684</v>
      </c>
      <c r="C1030" s="10" t="s">
        <v>24</v>
      </c>
      <c r="D1030" s="11">
        <v>22686.7</v>
      </c>
      <c r="E1030" s="70"/>
      <c r="F1030" s="53"/>
      <c r="G1030" s="46"/>
      <c r="H1030" s="13" t="s">
        <v>85</v>
      </c>
      <c r="I1030" s="10" t="s">
        <v>851</v>
      </c>
    </row>
    <row r="1031" spans="1:9" ht="15.75" hidden="1" customHeight="1" x14ac:dyDescent="0.25">
      <c r="A1031" s="4" t="s">
        <v>1649</v>
      </c>
      <c r="B1031" s="10" t="s">
        <v>1684</v>
      </c>
      <c r="C1031" s="10" t="s">
        <v>24</v>
      </c>
      <c r="D1031" s="11">
        <v>23006</v>
      </c>
      <c r="E1031" s="70"/>
      <c r="F1031" s="53"/>
      <c r="G1031" s="46"/>
      <c r="H1031" s="13" t="s">
        <v>54</v>
      </c>
      <c r="I1031" s="10" t="s">
        <v>1697</v>
      </c>
    </row>
    <row r="1032" spans="1:9" ht="15.75" hidden="1" customHeight="1" x14ac:dyDescent="0.25">
      <c r="A1032" s="4" t="s">
        <v>1649</v>
      </c>
      <c r="B1032" s="10" t="s">
        <v>1684</v>
      </c>
      <c r="C1032" s="10" t="s">
        <v>24</v>
      </c>
      <c r="D1032" s="11">
        <v>23793.38</v>
      </c>
      <c r="E1032" s="70"/>
      <c r="F1032" s="53"/>
      <c r="G1032" s="46"/>
      <c r="H1032" s="13" t="s">
        <v>45</v>
      </c>
      <c r="I1032" s="10" t="s">
        <v>851</v>
      </c>
    </row>
    <row r="1033" spans="1:9" ht="15.75" customHeight="1" x14ac:dyDescent="0.25">
      <c r="A1033" s="4" t="s">
        <v>1649</v>
      </c>
      <c r="B1033" s="10" t="s">
        <v>1702</v>
      </c>
      <c r="C1033" s="10" t="s">
        <v>24</v>
      </c>
      <c r="D1033" s="11">
        <v>1512.3</v>
      </c>
      <c r="E1033" s="88">
        <f>F1033/100</f>
        <v>2659.8452000000002</v>
      </c>
      <c r="F1033" s="45">
        <v>265984.52</v>
      </c>
      <c r="G1033" s="44" t="s">
        <v>1703</v>
      </c>
      <c r="H1033" s="13" t="s">
        <v>70</v>
      </c>
      <c r="I1033" s="13" t="s">
        <v>1704</v>
      </c>
    </row>
    <row r="1034" spans="1:9" ht="15.75" hidden="1" customHeight="1" x14ac:dyDescent="0.25">
      <c r="A1034" s="4" t="s">
        <v>1649</v>
      </c>
      <c r="B1034" s="10" t="s">
        <v>1702</v>
      </c>
      <c r="C1034" s="10" t="s">
        <v>24</v>
      </c>
      <c r="D1034" s="11">
        <v>1569.95</v>
      </c>
      <c r="E1034" s="70"/>
      <c r="F1034" s="53"/>
      <c r="G1034" s="46"/>
      <c r="H1034" s="13" t="s">
        <v>398</v>
      </c>
      <c r="I1034" s="10" t="s">
        <v>1706</v>
      </c>
    </row>
    <row r="1035" spans="1:9" ht="15.75" hidden="1" customHeight="1" x14ac:dyDescent="0.25">
      <c r="A1035" s="4" t="s">
        <v>1649</v>
      </c>
      <c r="B1035" s="10" t="s">
        <v>1702</v>
      </c>
      <c r="C1035" s="10" t="s">
        <v>24</v>
      </c>
      <c r="D1035" s="11">
        <v>1572.76</v>
      </c>
      <c r="E1035" s="70"/>
      <c r="F1035" s="53"/>
      <c r="G1035" s="46"/>
      <c r="H1035" s="13" t="s">
        <v>163</v>
      </c>
      <c r="I1035" s="10" t="s">
        <v>1708</v>
      </c>
    </row>
    <row r="1036" spans="1:9" ht="15.75" hidden="1" customHeight="1" x14ac:dyDescent="0.25">
      <c r="A1036" s="4" t="s">
        <v>1649</v>
      </c>
      <c r="B1036" s="10" t="s">
        <v>1702</v>
      </c>
      <c r="C1036" s="10" t="s">
        <v>24</v>
      </c>
      <c r="D1036" s="11">
        <v>1616.49</v>
      </c>
      <c r="E1036" s="70"/>
      <c r="F1036" s="53"/>
      <c r="G1036" s="46"/>
      <c r="H1036" s="13" t="s">
        <v>40</v>
      </c>
      <c r="I1036" s="10" t="s">
        <v>1710</v>
      </c>
    </row>
    <row r="1037" spans="1:9" ht="15.75" hidden="1" customHeight="1" x14ac:dyDescent="0.25">
      <c r="A1037" s="4" t="s">
        <v>1649</v>
      </c>
      <c r="B1037" s="10" t="s">
        <v>1702</v>
      </c>
      <c r="C1037" s="10" t="s">
        <v>24</v>
      </c>
      <c r="D1037" s="11">
        <v>1749.99</v>
      </c>
      <c r="E1037" s="70"/>
      <c r="F1037" s="53"/>
      <c r="G1037" s="46"/>
      <c r="H1037" s="13" t="s">
        <v>29</v>
      </c>
      <c r="I1037" s="10" t="s">
        <v>1712</v>
      </c>
    </row>
    <row r="1038" spans="1:9" ht="15.75" hidden="1" customHeight="1" x14ac:dyDescent="0.25">
      <c r="A1038" s="4" t="s">
        <v>1649</v>
      </c>
      <c r="B1038" s="10" t="s">
        <v>1702</v>
      </c>
      <c r="C1038" s="10" t="s">
        <v>24</v>
      </c>
      <c r="D1038" s="11">
        <v>1819.86</v>
      </c>
      <c r="E1038" s="70"/>
      <c r="F1038" s="53"/>
      <c r="G1038" s="46"/>
      <c r="H1038" s="13" t="s">
        <v>45</v>
      </c>
      <c r="I1038" s="10" t="s">
        <v>1710</v>
      </c>
    </row>
    <row r="1039" spans="1:9" ht="15.75" customHeight="1" x14ac:dyDescent="0.25">
      <c r="A1039" s="4" t="s">
        <v>1649</v>
      </c>
      <c r="B1039" s="10" t="s">
        <v>1715</v>
      </c>
      <c r="C1039" s="10" t="s">
        <v>24</v>
      </c>
      <c r="D1039" s="11">
        <v>2036.46</v>
      </c>
      <c r="E1039" s="88">
        <f>F1039/100</f>
        <v>3581.7385999999997</v>
      </c>
      <c r="F1039" s="45">
        <v>358173.86</v>
      </c>
      <c r="G1039" s="44" t="s">
        <v>1703</v>
      </c>
      <c r="H1039" s="13" t="s">
        <v>70</v>
      </c>
      <c r="I1039" s="13" t="s">
        <v>1716</v>
      </c>
    </row>
    <row r="1040" spans="1:9" ht="15.75" hidden="1" customHeight="1" x14ac:dyDescent="0.25">
      <c r="A1040" s="4" t="s">
        <v>1649</v>
      </c>
      <c r="B1040" s="10" t="s">
        <v>1715</v>
      </c>
      <c r="C1040" s="10" t="s">
        <v>24</v>
      </c>
      <c r="D1040" s="11">
        <v>2113.4699999999998</v>
      </c>
      <c r="E1040" s="70"/>
      <c r="F1040" s="53"/>
      <c r="G1040" s="46"/>
      <c r="H1040" s="13" t="s">
        <v>163</v>
      </c>
      <c r="I1040" s="10" t="s">
        <v>1718</v>
      </c>
    </row>
    <row r="1041" spans="1:9" ht="15.75" hidden="1" customHeight="1" x14ac:dyDescent="0.25">
      <c r="A1041" s="4" t="s">
        <v>1649</v>
      </c>
      <c r="B1041" s="10" t="s">
        <v>1715</v>
      </c>
      <c r="C1041" s="10" t="s">
        <v>24</v>
      </c>
      <c r="D1041" s="11">
        <v>2114.09</v>
      </c>
      <c r="E1041" s="70"/>
      <c r="F1041" s="53"/>
      <c r="G1041" s="46"/>
      <c r="H1041" s="13" t="s">
        <v>398</v>
      </c>
      <c r="I1041" s="10" t="s">
        <v>1706</v>
      </c>
    </row>
    <row r="1042" spans="1:9" ht="15.75" hidden="1" customHeight="1" x14ac:dyDescent="0.25">
      <c r="A1042" s="4" t="s">
        <v>1649</v>
      </c>
      <c r="B1042" s="10" t="s">
        <v>1715</v>
      </c>
      <c r="C1042" s="10" t="s">
        <v>24</v>
      </c>
      <c r="D1042" s="11">
        <v>2176.7600000000002</v>
      </c>
      <c r="E1042" s="70"/>
      <c r="F1042" s="53"/>
      <c r="G1042" s="46"/>
      <c r="H1042" s="13" t="s">
        <v>40</v>
      </c>
      <c r="I1042" s="10" t="s">
        <v>1710</v>
      </c>
    </row>
    <row r="1043" spans="1:9" ht="15.75" hidden="1" customHeight="1" x14ac:dyDescent="0.25">
      <c r="A1043" s="4" t="s">
        <v>1649</v>
      </c>
      <c r="B1043" s="10" t="s">
        <v>1715</v>
      </c>
      <c r="C1043" s="10" t="s">
        <v>24</v>
      </c>
      <c r="D1043" s="11">
        <v>2358.66</v>
      </c>
      <c r="E1043" s="70"/>
      <c r="F1043" s="53"/>
      <c r="G1043" s="46"/>
      <c r="H1043" s="13" t="s">
        <v>29</v>
      </c>
      <c r="I1043" s="10" t="s">
        <v>1712</v>
      </c>
    </row>
    <row r="1044" spans="1:9" ht="15.75" hidden="1" customHeight="1" x14ac:dyDescent="0.25">
      <c r="A1044" s="4" t="s">
        <v>1649</v>
      </c>
      <c r="B1044" s="10" t="s">
        <v>1715</v>
      </c>
      <c r="C1044" s="10" t="s">
        <v>24</v>
      </c>
      <c r="D1044" s="11">
        <v>2450.67</v>
      </c>
      <c r="E1044" s="70"/>
      <c r="F1044" s="53"/>
      <c r="G1044" s="46"/>
      <c r="H1044" s="13" t="s">
        <v>45</v>
      </c>
      <c r="I1044" s="10" t="s">
        <v>1710</v>
      </c>
    </row>
    <row r="1045" spans="1:9" ht="15.75" customHeight="1" x14ac:dyDescent="0.25">
      <c r="A1045" s="4" t="s">
        <v>1649</v>
      </c>
      <c r="B1045" s="10" t="s">
        <v>1723</v>
      </c>
      <c r="C1045" s="10" t="s">
        <v>24</v>
      </c>
      <c r="D1045" s="11">
        <v>199829.81</v>
      </c>
      <c r="E1045" s="88">
        <f>+F1045</f>
        <v>348170.77</v>
      </c>
      <c r="F1045" s="45">
        <v>348170.77</v>
      </c>
      <c r="G1045" s="44" t="s">
        <v>1724</v>
      </c>
      <c r="H1045" s="13" t="s">
        <v>398</v>
      </c>
      <c r="I1045" s="13" t="s">
        <v>1725</v>
      </c>
    </row>
    <row r="1046" spans="1:9" ht="15.75" hidden="1" customHeight="1" x14ac:dyDescent="0.25">
      <c r="A1046" s="4" t="s">
        <v>1649</v>
      </c>
      <c r="B1046" s="10" t="s">
        <v>1723</v>
      </c>
      <c r="C1046" s="10" t="s">
        <v>24</v>
      </c>
      <c r="D1046" s="11">
        <v>218252.94</v>
      </c>
      <c r="E1046" s="70"/>
      <c r="F1046" s="53"/>
      <c r="G1046" s="46"/>
      <c r="H1046" s="13" t="s">
        <v>40</v>
      </c>
      <c r="I1046" s="10" t="s">
        <v>543</v>
      </c>
    </row>
    <row r="1047" spans="1:9" ht="15.75" hidden="1" customHeight="1" x14ac:dyDescent="0.25">
      <c r="A1047" s="4" t="s">
        <v>1649</v>
      </c>
      <c r="B1047" s="10" t="s">
        <v>1723</v>
      </c>
      <c r="C1047" s="10" t="s">
        <v>24</v>
      </c>
      <c r="D1047" s="11">
        <v>219142.67</v>
      </c>
      <c r="E1047" s="70"/>
      <c r="F1047" s="53"/>
      <c r="G1047" s="46"/>
      <c r="H1047" s="13" t="s">
        <v>70</v>
      </c>
      <c r="I1047" s="10" t="s">
        <v>1728</v>
      </c>
    </row>
    <row r="1048" spans="1:9" ht="15.75" hidden="1" customHeight="1" x14ac:dyDescent="0.25">
      <c r="A1048" s="4" t="s">
        <v>1649</v>
      </c>
      <c r="B1048" s="10" t="s">
        <v>1723</v>
      </c>
      <c r="C1048" s="10" t="s">
        <v>24</v>
      </c>
      <c r="D1048" s="11">
        <v>219793.26</v>
      </c>
      <c r="E1048" s="70"/>
      <c r="F1048" s="53"/>
      <c r="G1048" s="46"/>
      <c r="H1048" s="13" t="s">
        <v>67</v>
      </c>
      <c r="I1048" s="10" t="s">
        <v>549</v>
      </c>
    </row>
    <row r="1049" spans="1:9" ht="15.75" hidden="1" customHeight="1" x14ac:dyDescent="0.25">
      <c r="A1049" s="4" t="s">
        <v>1649</v>
      </c>
      <c r="B1049" s="10" t="s">
        <v>1723</v>
      </c>
      <c r="C1049" s="10" t="s">
        <v>24</v>
      </c>
      <c r="D1049" s="11">
        <v>224364.95</v>
      </c>
      <c r="E1049" s="70"/>
      <c r="F1049" s="53"/>
      <c r="G1049" s="46"/>
      <c r="H1049" s="13" t="s">
        <v>48</v>
      </c>
      <c r="I1049" s="10" t="s">
        <v>1731</v>
      </c>
    </row>
    <row r="1050" spans="1:9" ht="15.75" hidden="1" customHeight="1" x14ac:dyDescent="0.25">
      <c r="A1050" s="4" t="s">
        <v>1649</v>
      </c>
      <c r="B1050" s="10" t="s">
        <v>1723</v>
      </c>
      <c r="C1050" s="10" t="s">
        <v>24</v>
      </c>
      <c r="D1050" s="11">
        <v>226299.14</v>
      </c>
      <c r="E1050" s="70"/>
      <c r="F1050" s="53"/>
      <c r="G1050" s="46"/>
      <c r="H1050" s="13" t="s">
        <v>189</v>
      </c>
      <c r="I1050" s="10" t="s">
        <v>1733</v>
      </c>
    </row>
    <row r="1051" spans="1:9" ht="15.75" hidden="1" customHeight="1" x14ac:dyDescent="0.25">
      <c r="A1051" s="4" t="s">
        <v>1649</v>
      </c>
      <c r="B1051" s="10" t="s">
        <v>1723</v>
      </c>
      <c r="C1051" s="10" t="s">
        <v>24</v>
      </c>
      <c r="D1051" s="11">
        <v>244321.34</v>
      </c>
      <c r="E1051" s="70"/>
      <c r="F1051" s="53"/>
      <c r="G1051" s="46"/>
      <c r="H1051" s="13" t="s">
        <v>45</v>
      </c>
      <c r="I1051" s="10" t="s">
        <v>543</v>
      </c>
    </row>
    <row r="1052" spans="1:9" ht="15.75" customHeight="1" x14ac:dyDescent="0.25">
      <c r="A1052" s="4" t="s">
        <v>1649</v>
      </c>
      <c r="B1052" s="10" t="s">
        <v>1736</v>
      </c>
      <c r="C1052" s="10" t="s">
        <v>24</v>
      </c>
      <c r="D1052" s="11">
        <v>9972149.8900000006</v>
      </c>
      <c r="E1052" s="88">
        <f>+F1052</f>
        <v>16121847.25</v>
      </c>
      <c r="F1052" s="45">
        <v>16121847.25</v>
      </c>
      <c r="G1052" s="44" t="s">
        <v>1737</v>
      </c>
      <c r="H1052" s="13" t="s">
        <v>70</v>
      </c>
      <c r="I1052" s="13" t="s">
        <v>1738</v>
      </c>
    </row>
    <row r="1053" spans="1:9" ht="15.75" hidden="1" customHeight="1" x14ac:dyDescent="0.25">
      <c r="A1053" s="4" t="s">
        <v>1649</v>
      </c>
      <c r="B1053" s="10" t="s">
        <v>1736</v>
      </c>
      <c r="C1053" s="10" t="s">
        <v>24</v>
      </c>
      <c r="D1053" s="11">
        <v>10080151.51</v>
      </c>
      <c r="E1053" s="70"/>
      <c r="F1053" s="53"/>
      <c r="G1053" s="46"/>
      <c r="H1053" s="13" t="s">
        <v>398</v>
      </c>
      <c r="I1053" s="10" t="s">
        <v>1740</v>
      </c>
    </row>
    <row r="1054" spans="1:9" ht="15.75" hidden="1" customHeight="1" x14ac:dyDescent="0.25">
      <c r="A1054" s="4" t="s">
        <v>1649</v>
      </c>
      <c r="B1054" s="10" t="s">
        <v>1736</v>
      </c>
      <c r="C1054" s="10" t="s">
        <v>24</v>
      </c>
      <c r="D1054" s="11">
        <v>10587962.33</v>
      </c>
      <c r="E1054" s="70"/>
      <c r="F1054" s="53"/>
      <c r="G1054" s="46"/>
      <c r="H1054" s="13" t="s">
        <v>29</v>
      </c>
      <c r="I1054" s="10" t="s">
        <v>1742</v>
      </c>
    </row>
    <row r="1055" spans="1:9" ht="15.75" hidden="1" customHeight="1" x14ac:dyDescent="0.25">
      <c r="A1055" s="4" t="s">
        <v>1649</v>
      </c>
      <c r="B1055" s="10" t="s">
        <v>1736</v>
      </c>
      <c r="C1055" s="10" t="s">
        <v>24</v>
      </c>
      <c r="D1055" s="11">
        <v>12152058.85</v>
      </c>
      <c r="E1055" s="70"/>
      <c r="F1055" s="53"/>
      <c r="G1055" s="46"/>
      <c r="H1055" s="13" t="s">
        <v>40</v>
      </c>
      <c r="I1055" s="10" t="s">
        <v>1744</v>
      </c>
    </row>
    <row r="1056" spans="1:9" ht="15.75" customHeight="1" x14ac:dyDescent="0.25">
      <c r="A1056" s="4" t="s">
        <v>1649</v>
      </c>
      <c r="B1056" s="10" t="s">
        <v>1746</v>
      </c>
      <c r="C1056" s="10" t="s">
        <v>24</v>
      </c>
      <c r="D1056" s="11">
        <v>59721.2</v>
      </c>
      <c r="E1056" s="88">
        <f>+F1056</f>
        <v>4991721</v>
      </c>
      <c r="F1056" s="54">
        <v>4991721</v>
      </c>
      <c r="G1056" s="44" t="s">
        <v>1747</v>
      </c>
      <c r="H1056" s="13" t="s">
        <v>70</v>
      </c>
      <c r="I1056" s="13" t="s">
        <v>1748</v>
      </c>
    </row>
    <row r="1057" spans="1:9" ht="15.75" hidden="1" customHeight="1" x14ac:dyDescent="0.25">
      <c r="A1057" s="4" t="s">
        <v>1649</v>
      </c>
      <c r="B1057" s="10" t="s">
        <v>1746</v>
      </c>
      <c r="C1057" s="10" t="s">
        <v>28</v>
      </c>
      <c r="D1057" s="11">
        <v>59974.12</v>
      </c>
      <c r="E1057" s="70"/>
      <c r="F1057" s="53"/>
      <c r="G1057" s="46"/>
      <c r="H1057" s="13" t="s">
        <v>29</v>
      </c>
      <c r="I1057" s="10" t="s">
        <v>1750</v>
      </c>
    </row>
    <row r="1058" spans="1:9" ht="15.75" hidden="1" customHeight="1" x14ac:dyDescent="0.25">
      <c r="A1058" s="4" t="s">
        <v>1649</v>
      </c>
      <c r="B1058" s="10" t="s">
        <v>1746</v>
      </c>
      <c r="C1058" s="10" t="s">
        <v>24</v>
      </c>
      <c r="D1058" s="11">
        <v>60245.94</v>
      </c>
      <c r="E1058" s="70"/>
      <c r="F1058" s="53"/>
      <c r="G1058" s="46"/>
      <c r="H1058" s="13" t="s">
        <v>40</v>
      </c>
      <c r="I1058" s="10" t="s">
        <v>477</v>
      </c>
    </row>
    <row r="1059" spans="1:9" ht="15.75" hidden="1" customHeight="1" x14ac:dyDescent="0.25">
      <c r="A1059" s="4" t="s">
        <v>1649</v>
      </c>
      <c r="B1059" s="10" t="s">
        <v>1746</v>
      </c>
      <c r="C1059" s="10" t="s">
        <v>24</v>
      </c>
      <c r="D1059" s="11">
        <v>60901.61</v>
      </c>
      <c r="E1059" s="70"/>
      <c r="F1059" s="53"/>
      <c r="G1059" s="46"/>
      <c r="H1059" s="13" t="s">
        <v>163</v>
      </c>
      <c r="I1059" s="10" t="s">
        <v>1753</v>
      </c>
    </row>
    <row r="1060" spans="1:9" ht="15.75" hidden="1" customHeight="1" x14ac:dyDescent="0.25">
      <c r="A1060" s="4" t="s">
        <v>1649</v>
      </c>
      <c r="B1060" s="10" t="s">
        <v>1746</v>
      </c>
      <c r="C1060" s="10" t="s">
        <v>24</v>
      </c>
      <c r="D1060" s="11">
        <v>63063</v>
      </c>
      <c r="E1060" s="70"/>
      <c r="F1060" s="53"/>
      <c r="G1060" s="46"/>
      <c r="H1060" s="13" t="s">
        <v>48</v>
      </c>
      <c r="I1060" s="10" t="s">
        <v>1755</v>
      </c>
    </row>
    <row r="1061" spans="1:9" ht="15.75" hidden="1" customHeight="1" x14ac:dyDescent="0.25">
      <c r="A1061" s="4" t="s">
        <v>1649</v>
      </c>
      <c r="B1061" s="10" t="s">
        <v>1746</v>
      </c>
      <c r="C1061" s="10" t="s">
        <v>24</v>
      </c>
      <c r="D1061" s="11">
        <v>68624</v>
      </c>
      <c r="E1061" s="70"/>
      <c r="F1061" s="53"/>
      <c r="G1061" s="46"/>
      <c r="H1061" s="13" t="s">
        <v>54</v>
      </c>
      <c r="I1061" s="10" t="s">
        <v>1757</v>
      </c>
    </row>
    <row r="1062" spans="1:9" ht="15.75" hidden="1" customHeight="1" x14ac:dyDescent="0.25">
      <c r="A1062" s="4" t="s">
        <v>1649</v>
      </c>
      <c r="B1062" s="10" t="s">
        <v>1746</v>
      </c>
      <c r="C1062" s="10" t="s">
        <v>24</v>
      </c>
      <c r="D1062" s="11">
        <v>70921.06</v>
      </c>
      <c r="E1062" s="70"/>
      <c r="F1062" s="53"/>
      <c r="G1062" s="46"/>
      <c r="H1062" s="13" t="s">
        <v>45</v>
      </c>
      <c r="I1062" s="10" t="s">
        <v>477</v>
      </c>
    </row>
    <row r="1063" spans="1:9" ht="15.75" hidden="1" customHeight="1" x14ac:dyDescent="0.25">
      <c r="A1063" s="4" t="s">
        <v>1649</v>
      </c>
      <c r="B1063" s="10" t="s">
        <v>1746</v>
      </c>
      <c r="C1063" s="10" t="s">
        <v>28</v>
      </c>
      <c r="D1063" s="11">
        <v>70921.06</v>
      </c>
      <c r="E1063" s="70"/>
      <c r="F1063" s="53"/>
      <c r="G1063" s="46"/>
      <c r="H1063" s="13" t="s">
        <v>45</v>
      </c>
      <c r="I1063" s="10" t="s">
        <v>1674</v>
      </c>
    </row>
    <row r="1064" spans="1:9" ht="15.75" hidden="1" customHeight="1" x14ac:dyDescent="0.25">
      <c r="A1064" s="4" t="s">
        <v>1649</v>
      </c>
      <c r="B1064" s="10" t="s">
        <v>1746</v>
      </c>
      <c r="C1064" s="10" t="s">
        <v>28</v>
      </c>
      <c r="D1064" s="11">
        <v>435711.2</v>
      </c>
      <c r="E1064" s="70"/>
      <c r="F1064" s="53"/>
      <c r="G1064" s="46"/>
      <c r="H1064" s="13" t="s">
        <v>70</v>
      </c>
      <c r="I1064" s="10" t="s">
        <v>1761</v>
      </c>
    </row>
    <row r="1065" spans="1:9" ht="15.75" hidden="1" customHeight="1" x14ac:dyDescent="0.25">
      <c r="A1065" s="4" t="s">
        <v>1649</v>
      </c>
      <c r="B1065" s="10" t="s">
        <v>1746</v>
      </c>
      <c r="C1065" s="10" t="s">
        <v>28</v>
      </c>
      <c r="D1065" s="11">
        <v>535421.11</v>
      </c>
      <c r="E1065" s="70"/>
      <c r="F1065" s="53"/>
      <c r="G1065" s="46"/>
      <c r="H1065" s="13" t="s">
        <v>40</v>
      </c>
      <c r="I1065" s="10" t="s">
        <v>906</v>
      </c>
    </row>
    <row r="1066" spans="1:9" ht="15.75" hidden="1" customHeight="1" x14ac:dyDescent="0.25">
      <c r="A1066" s="4" t="s">
        <v>1649</v>
      </c>
      <c r="B1066" s="10" t="s">
        <v>1746</v>
      </c>
      <c r="C1066" s="10" t="s">
        <v>24</v>
      </c>
      <c r="D1066" s="11">
        <v>564331.84</v>
      </c>
      <c r="E1066" s="70"/>
      <c r="F1066" s="53"/>
      <c r="G1066" s="46"/>
      <c r="H1066" s="13" t="s">
        <v>29</v>
      </c>
      <c r="I1066" s="10" t="s">
        <v>1764</v>
      </c>
    </row>
    <row r="1067" spans="1:9" ht="15.75" hidden="1" customHeight="1" x14ac:dyDescent="0.25">
      <c r="A1067" s="4" t="s">
        <v>1649</v>
      </c>
      <c r="B1067" s="10" t="s">
        <v>1746</v>
      </c>
      <c r="C1067" s="10" t="s">
        <v>24</v>
      </c>
      <c r="D1067" s="11">
        <v>571050.06999999995</v>
      </c>
      <c r="E1067" s="70"/>
      <c r="F1067" s="53"/>
      <c r="G1067" s="46"/>
      <c r="H1067" s="13" t="s">
        <v>67</v>
      </c>
      <c r="I1067" s="10" t="s">
        <v>1404</v>
      </c>
    </row>
    <row r="1068" spans="1:9" ht="15.75" customHeight="1" x14ac:dyDescent="0.25">
      <c r="A1068" s="4" t="s">
        <v>1649</v>
      </c>
      <c r="B1068" s="10" t="s">
        <v>1767</v>
      </c>
      <c r="C1068" s="10" t="s">
        <v>24</v>
      </c>
      <c r="D1068" s="11">
        <v>32132</v>
      </c>
      <c r="E1068" s="88">
        <f>+F1068</f>
        <v>4860238</v>
      </c>
      <c r="F1068" s="54">
        <v>4860238</v>
      </c>
      <c r="G1068" s="44" t="s">
        <v>1768</v>
      </c>
      <c r="H1068" s="13" t="s">
        <v>70</v>
      </c>
      <c r="I1068" s="13" t="s">
        <v>1769</v>
      </c>
    </row>
    <row r="1069" spans="1:9" ht="15.75" hidden="1" customHeight="1" x14ac:dyDescent="0.25">
      <c r="A1069" s="4" t="s">
        <v>1649</v>
      </c>
      <c r="B1069" s="10" t="s">
        <v>1767</v>
      </c>
      <c r="C1069" s="10" t="s">
        <v>24</v>
      </c>
      <c r="D1069" s="11">
        <v>32816.400000000001</v>
      </c>
      <c r="E1069" s="70"/>
      <c r="F1069" s="53"/>
      <c r="G1069" s="46"/>
      <c r="H1069" s="13" t="s">
        <v>163</v>
      </c>
      <c r="I1069" s="10" t="s">
        <v>1771</v>
      </c>
    </row>
    <row r="1070" spans="1:9" ht="15.75" hidden="1" customHeight="1" x14ac:dyDescent="0.25">
      <c r="A1070" s="4" t="s">
        <v>1649</v>
      </c>
      <c r="B1070" s="10" t="s">
        <v>1767</v>
      </c>
      <c r="C1070" s="10" t="s">
        <v>24</v>
      </c>
      <c r="D1070" s="11">
        <v>33482.28</v>
      </c>
      <c r="E1070" s="70"/>
      <c r="F1070" s="53"/>
      <c r="G1070" s="46"/>
      <c r="H1070" s="13" t="s">
        <v>40</v>
      </c>
      <c r="I1070" s="10" t="s">
        <v>477</v>
      </c>
    </row>
    <row r="1071" spans="1:9" ht="15.75" hidden="1" customHeight="1" x14ac:dyDescent="0.25">
      <c r="A1071" s="4" t="s">
        <v>1649</v>
      </c>
      <c r="B1071" s="10" t="s">
        <v>1767</v>
      </c>
      <c r="C1071" s="10" t="s">
        <v>24</v>
      </c>
      <c r="D1071" s="11">
        <v>33640</v>
      </c>
      <c r="E1071" s="70"/>
      <c r="F1071" s="53"/>
      <c r="G1071" s="46"/>
      <c r="H1071" s="13" t="s">
        <v>48</v>
      </c>
      <c r="I1071" s="10" t="s">
        <v>1774</v>
      </c>
    </row>
    <row r="1072" spans="1:9" ht="15.75" hidden="1" customHeight="1" x14ac:dyDescent="0.25">
      <c r="A1072" s="4" t="s">
        <v>1649</v>
      </c>
      <c r="B1072" s="10" t="s">
        <v>1767</v>
      </c>
      <c r="C1072" s="10" t="s">
        <v>24</v>
      </c>
      <c r="D1072" s="11">
        <v>38157.9</v>
      </c>
      <c r="E1072" s="70"/>
      <c r="F1072" s="53"/>
      <c r="G1072" s="46"/>
      <c r="H1072" s="13" t="s">
        <v>45</v>
      </c>
      <c r="I1072" s="10" t="s">
        <v>477</v>
      </c>
    </row>
    <row r="1073" spans="1:9" ht="15.75" hidden="1" customHeight="1" x14ac:dyDescent="0.25">
      <c r="A1073" s="4" t="s">
        <v>1649</v>
      </c>
      <c r="B1073" s="10" t="s">
        <v>1767</v>
      </c>
      <c r="C1073" s="10" t="s">
        <v>28</v>
      </c>
      <c r="D1073" s="11">
        <v>38157.9</v>
      </c>
      <c r="E1073" s="70"/>
      <c r="F1073" s="53"/>
      <c r="G1073" s="46"/>
      <c r="H1073" s="13" t="s">
        <v>45</v>
      </c>
      <c r="I1073" s="10" t="s">
        <v>1674</v>
      </c>
    </row>
    <row r="1074" spans="1:9" ht="15.75" hidden="1" customHeight="1" x14ac:dyDescent="0.25">
      <c r="A1074" s="4" t="s">
        <v>1649</v>
      </c>
      <c r="B1074" s="10" t="s">
        <v>1767</v>
      </c>
      <c r="C1074" s="10" t="s">
        <v>24</v>
      </c>
      <c r="D1074" s="11">
        <v>38800</v>
      </c>
      <c r="E1074" s="70"/>
      <c r="F1074" s="53"/>
      <c r="G1074" s="46"/>
      <c r="H1074" s="13" t="s">
        <v>54</v>
      </c>
      <c r="I1074" s="10" t="s">
        <v>1778</v>
      </c>
    </row>
    <row r="1075" spans="1:9" ht="15.75" hidden="1" customHeight="1" x14ac:dyDescent="0.25">
      <c r="A1075" s="4" t="s">
        <v>1649</v>
      </c>
      <c r="B1075" s="10" t="s">
        <v>1767</v>
      </c>
      <c r="C1075" s="10" t="s">
        <v>28</v>
      </c>
      <c r="D1075" s="11">
        <v>83162.080000000002</v>
      </c>
      <c r="E1075" s="70"/>
      <c r="F1075" s="53"/>
      <c r="G1075" s="46"/>
      <c r="H1075" s="13" t="s">
        <v>70</v>
      </c>
      <c r="I1075" s="10" t="s">
        <v>1780</v>
      </c>
    </row>
    <row r="1076" spans="1:9" ht="15.75" hidden="1" customHeight="1" x14ac:dyDescent="0.25">
      <c r="A1076" s="4" t="s">
        <v>1649</v>
      </c>
      <c r="B1076" s="10" t="s">
        <v>1767</v>
      </c>
      <c r="C1076" s="10" t="s">
        <v>28</v>
      </c>
      <c r="D1076" s="11">
        <v>84528.1</v>
      </c>
      <c r="E1076" s="70"/>
      <c r="F1076" s="53"/>
      <c r="G1076" s="46"/>
      <c r="H1076" s="13" t="s">
        <v>40</v>
      </c>
      <c r="I1076" s="10" t="s">
        <v>1674</v>
      </c>
    </row>
    <row r="1077" spans="1:9" ht="15.75" hidden="1" customHeight="1" x14ac:dyDescent="0.25">
      <c r="A1077" s="4" t="s">
        <v>1649</v>
      </c>
      <c r="B1077" s="10" t="s">
        <v>1767</v>
      </c>
      <c r="C1077" s="10" t="s">
        <v>28</v>
      </c>
      <c r="D1077" s="11">
        <v>84805.8</v>
      </c>
      <c r="E1077" s="70"/>
      <c r="F1077" s="53"/>
      <c r="G1077" s="46"/>
      <c r="H1077" s="13" t="s">
        <v>163</v>
      </c>
      <c r="I1077" s="10" t="s">
        <v>1783</v>
      </c>
    </row>
    <row r="1078" spans="1:9" ht="15.75" hidden="1" customHeight="1" x14ac:dyDescent="0.25">
      <c r="A1078" s="4" t="s">
        <v>1649</v>
      </c>
      <c r="B1078" s="10" t="s">
        <v>1767</v>
      </c>
      <c r="C1078" s="10" t="s">
        <v>24</v>
      </c>
      <c r="D1078" s="11">
        <v>95390</v>
      </c>
      <c r="E1078" s="70"/>
      <c r="F1078" s="53"/>
      <c r="G1078" s="46"/>
      <c r="H1078" s="13" t="s">
        <v>509</v>
      </c>
      <c r="I1078" s="10" t="s">
        <v>1785</v>
      </c>
    </row>
    <row r="1079" spans="1:9" ht="15.75" hidden="1" customHeight="1" x14ac:dyDescent="0.25">
      <c r="A1079" s="4" t="s">
        <v>1649</v>
      </c>
      <c r="B1079" s="10" t="s">
        <v>1767</v>
      </c>
      <c r="C1079" s="10" t="s">
        <v>24</v>
      </c>
      <c r="D1079" s="11">
        <v>165644.10999999999</v>
      </c>
      <c r="E1079" s="70"/>
      <c r="F1079" s="53"/>
      <c r="G1079" s="46"/>
      <c r="H1079" s="13" t="s">
        <v>29</v>
      </c>
      <c r="I1079" s="10" t="s">
        <v>1787</v>
      </c>
    </row>
    <row r="1080" spans="1:9" ht="15.75" hidden="1" customHeight="1" x14ac:dyDescent="0.25">
      <c r="A1080" s="4" t="s">
        <v>1649</v>
      </c>
      <c r="B1080" s="10" t="s">
        <v>1767</v>
      </c>
      <c r="C1080" s="10" t="s">
        <v>52</v>
      </c>
      <c r="D1080" s="11">
        <v>3725171.99</v>
      </c>
      <c r="E1080" s="70"/>
      <c r="F1080" s="53"/>
      <c r="G1080" s="46"/>
      <c r="H1080" s="13" t="s">
        <v>40</v>
      </c>
      <c r="I1080" s="10" t="s">
        <v>728</v>
      </c>
    </row>
    <row r="1081" spans="1:9" ht="15.75" customHeight="1" x14ac:dyDescent="0.25">
      <c r="A1081" s="4" t="s">
        <v>1649</v>
      </c>
      <c r="B1081" s="10" t="s">
        <v>1790</v>
      </c>
      <c r="C1081" s="10" t="s">
        <v>52</v>
      </c>
      <c r="D1081" s="11">
        <v>177280</v>
      </c>
      <c r="E1081" s="88">
        <f>+F1081</f>
        <v>10503753</v>
      </c>
      <c r="F1081" s="54">
        <v>10503753</v>
      </c>
      <c r="G1081" s="44" t="s">
        <v>1791</v>
      </c>
      <c r="H1081" s="13" t="s">
        <v>70</v>
      </c>
      <c r="I1081" s="13" t="s">
        <v>1792</v>
      </c>
    </row>
    <row r="1082" spans="1:9" ht="15.75" hidden="1" customHeight="1" x14ac:dyDescent="0.25">
      <c r="A1082" s="4" t="s">
        <v>1649</v>
      </c>
      <c r="B1082" s="10" t="s">
        <v>1790</v>
      </c>
      <c r="C1082" s="10" t="s">
        <v>24</v>
      </c>
      <c r="D1082" s="11">
        <v>178866.54</v>
      </c>
      <c r="E1082" s="70"/>
      <c r="F1082" s="53"/>
      <c r="G1082" s="46"/>
      <c r="H1082" s="13" t="s">
        <v>40</v>
      </c>
      <c r="I1082" s="10" t="s">
        <v>477</v>
      </c>
    </row>
    <row r="1083" spans="1:9" ht="15.75" hidden="1" customHeight="1" x14ac:dyDescent="0.25">
      <c r="A1083" s="4" t="s">
        <v>1649</v>
      </c>
      <c r="B1083" s="10" t="s">
        <v>1790</v>
      </c>
      <c r="C1083" s="10" t="s">
        <v>24</v>
      </c>
      <c r="D1083" s="11">
        <v>180384</v>
      </c>
      <c r="E1083" s="70"/>
      <c r="F1083" s="53"/>
      <c r="G1083" s="46"/>
      <c r="H1083" s="13" t="s">
        <v>163</v>
      </c>
      <c r="I1083" s="10" t="s">
        <v>1795</v>
      </c>
    </row>
    <row r="1084" spans="1:9" ht="15.75" hidden="1" customHeight="1" x14ac:dyDescent="0.25">
      <c r="A1084" s="4" t="s">
        <v>1649</v>
      </c>
      <c r="B1084" s="10" t="s">
        <v>1790</v>
      </c>
      <c r="C1084" s="10" t="s">
        <v>24</v>
      </c>
      <c r="D1084" s="11">
        <v>183746.35</v>
      </c>
      <c r="E1084" s="70"/>
      <c r="F1084" s="53"/>
      <c r="G1084" s="46"/>
      <c r="H1084" s="13" t="s">
        <v>67</v>
      </c>
      <c r="I1084" s="10" t="s">
        <v>396</v>
      </c>
    </row>
    <row r="1085" spans="1:9" ht="15.75" hidden="1" customHeight="1" x14ac:dyDescent="0.25">
      <c r="A1085" s="4" t="s">
        <v>1649</v>
      </c>
      <c r="B1085" s="10" t="s">
        <v>1790</v>
      </c>
      <c r="C1085" s="10" t="s">
        <v>24</v>
      </c>
      <c r="D1085" s="11">
        <v>187200</v>
      </c>
      <c r="E1085" s="70"/>
      <c r="F1085" s="53"/>
      <c r="G1085" s="46"/>
      <c r="H1085" s="13" t="s">
        <v>48</v>
      </c>
      <c r="I1085" s="10" t="s">
        <v>1798</v>
      </c>
    </row>
    <row r="1086" spans="1:9" ht="15.75" hidden="1" customHeight="1" x14ac:dyDescent="0.25">
      <c r="A1086" s="4" t="s">
        <v>1649</v>
      </c>
      <c r="B1086" s="10" t="s">
        <v>1790</v>
      </c>
      <c r="C1086" s="10" t="s">
        <v>261</v>
      </c>
      <c r="D1086" s="11">
        <v>188924.11</v>
      </c>
      <c r="E1086" s="70"/>
      <c r="F1086" s="53"/>
      <c r="G1086" s="46"/>
      <c r="H1086" s="13" t="s">
        <v>29</v>
      </c>
      <c r="I1086" s="10" t="s">
        <v>1800</v>
      </c>
    </row>
    <row r="1087" spans="1:9" ht="15.75" hidden="1" customHeight="1" x14ac:dyDescent="0.25">
      <c r="A1087" s="4" t="s">
        <v>1649</v>
      </c>
      <c r="B1087" s="10" t="s">
        <v>1790</v>
      </c>
      <c r="C1087" s="10" t="s">
        <v>24</v>
      </c>
      <c r="D1087" s="11">
        <v>204624.45</v>
      </c>
      <c r="E1087" s="70"/>
      <c r="F1087" s="53"/>
      <c r="G1087" s="46"/>
      <c r="H1087" s="13" t="s">
        <v>156</v>
      </c>
      <c r="I1087" s="10" t="s">
        <v>227</v>
      </c>
    </row>
    <row r="1088" spans="1:9" ht="15.75" hidden="1" customHeight="1" x14ac:dyDescent="0.25">
      <c r="A1088" s="4" t="s">
        <v>1649</v>
      </c>
      <c r="B1088" s="10" t="s">
        <v>1790</v>
      </c>
      <c r="C1088" s="10" t="s">
        <v>24</v>
      </c>
      <c r="D1088" s="11">
        <v>206499</v>
      </c>
      <c r="E1088" s="70"/>
      <c r="F1088" s="53"/>
      <c r="G1088" s="46"/>
      <c r="H1088" s="13" t="s">
        <v>54</v>
      </c>
      <c r="I1088" s="10" t="s">
        <v>1803</v>
      </c>
    </row>
    <row r="1089" spans="1:15" ht="15.75" hidden="1" customHeight="1" x14ac:dyDescent="0.25">
      <c r="A1089" s="4" t="s">
        <v>1649</v>
      </c>
      <c r="B1089" s="10" t="s">
        <v>1790</v>
      </c>
      <c r="C1089" s="10" t="s">
        <v>24</v>
      </c>
      <c r="D1089" s="11">
        <v>210526.32</v>
      </c>
      <c r="E1089" s="70"/>
      <c r="F1089" s="53"/>
      <c r="G1089" s="46"/>
      <c r="H1089" s="13" t="s">
        <v>45</v>
      </c>
      <c r="I1089" s="10" t="s">
        <v>477</v>
      </c>
    </row>
    <row r="1090" spans="1:15" ht="15.75" hidden="1" customHeight="1" x14ac:dyDescent="0.25">
      <c r="A1090" s="4" t="s">
        <v>1649</v>
      </c>
      <c r="B1090" s="10" t="s">
        <v>1790</v>
      </c>
      <c r="C1090" s="10" t="s">
        <v>24</v>
      </c>
      <c r="D1090" s="11">
        <v>211270.08</v>
      </c>
      <c r="E1090" s="70"/>
      <c r="F1090" s="53"/>
      <c r="G1090" s="46"/>
      <c r="H1090" s="13" t="s">
        <v>398</v>
      </c>
      <c r="I1090" s="10" t="s">
        <v>1806</v>
      </c>
    </row>
    <row r="1091" spans="1:15" ht="15.75" hidden="1" customHeight="1" x14ac:dyDescent="0.25">
      <c r="A1091" s="4" t="s">
        <v>1649</v>
      </c>
      <c r="B1091" s="10" t="s">
        <v>1790</v>
      </c>
      <c r="C1091" s="10" t="s">
        <v>24</v>
      </c>
      <c r="D1091" s="11">
        <v>261295.98</v>
      </c>
      <c r="E1091" s="70"/>
      <c r="F1091" s="53"/>
      <c r="G1091" s="46"/>
      <c r="H1091" s="13" t="s">
        <v>85</v>
      </c>
      <c r="I1091" s="10" t="s">
        <v>1808</v>
      </c>
    </row>
    <row r="1092" spans="1:15" ht="15.75" hidden="1" customHeight="1" x14ac:dyDescent="0.25">
      <c r="A1092" s="4" t="s">
        <v>1649</v>
      </c>
      <c r="B1092" s="10" t="s">
        <v>1790</v>
      </c>
      <c r="C1092" s="10" t="s">
        <v>28</v>
      </c>
      <c r="D1092" s="11">
        <v>312162.31</v>
      </c>
      <c r="E1092" s="70"/>
      <c r="F1092" s="53"/>
      <c r="G1092" s="46"/>
      <c r="H1092" s="13" t="s">
        <v>40</v>
      </c>
      <c r="I1092" s="10" t="s">
        <v>227</v>
      </c>
    </row>
    <row r="1093" spans="1:15" ht="15.75" hidden="1" customHeight="1" x14ac:dyDescent="0.25">
      <c r="A1093" s="4" t="s">
        <v>1649</v>
      </c>
      <c r="B1093" s="10" t="s">
        <v>1790</v>
      </c>
      <c r="C1093" s="10" t="s">
        <v>52</v>
      </c>
      <c r="D1093" s="11">
        <v>316974.26</v>
      </c>
      <c r="E1093" s="70"/>
      <c r="F1093" s="53"/>
      <c r="G1093" s="46"/>
      <c r="H1093" s="13" t="s">
        <v>29</v>
      </c>
      <c r="I1093" s="10" t="s">
        <v>1811</v>
      </c>
    </row>
    <row r="1094" spans="1:15" ht="15.75" hidden="1" customHeight="1" x14ac:dyDescent="0.25">
      <c r="A1094" s="18" t="s">
        <v>1649</v>
      </c>
      <c r="B1094" s="16" t="s">
        <v>1790</v>
      </c>
      <c r="C1094" s="16" t="s">
        <v>24</v>
      </c>
      <c r="D1094" s="19">
        <v>998376.38</v>
      </c>
      <c r="E1094" s="70"/>
      <c r="F1094" s="53"/>
      <c r="G1094" s="46"/>
      <c r="H1094" s="21" t="s">
        <v>70</v>
      </c>
      <c r="I1094" s="16" t="s">
        <v>1813</v>
      </c>
      <c r="J1094" s="22"/>
      <c r="K1094" s="22"/>
      <c r="L1094" s="22"/>
      <c r="M1094" s="22"/>
      <c r="N1094" s="22"/>
      <c r="O1094" s="22"/>
    </row>
    <row r="1095" spans="1:15" ht="15.75" hidden="1" customHeight="1" x14ac:dyDescent="0.25">
      <c r="A1095" s="18" t="s">
        <v>1649</v>
      </c>
      <c r="B1095" s="16" t="s">
        <v>1790</v>
      </c>
      <c r="C1095" s="16" t="s">
        <v>28</v>
      </c>
      <c r="D1095" s="19">
        <v>1001340.36</v>
      </c>
      <c r="E1095" s="70"/>
      <c r="F1095" s="53"/>
      <c r="G1095" s="46"/>
      <c r="H1095" s="21" t="s">
        <v>67</v>
      </c>
      <c r="I1095" s="16" t="s">
        <v>403</v>
      </c>
      <c r="J1095" s="22"/>
      <c r="K1095" s="22"/>
      <c r="L1095" s="22"/>
      <c r="M1095" s="22"/>
      <c r="N1095" s="22"/>
      <c r="O1095" s="22"/>
    </row>
    <row r="1096" spans="1:15" ht="15.75" hidden="1" customHeight="1" x14ac:dyDescent="0.25">
      <c r="A1096" s="18" t="s">
        <v>1649</v>
      </c>
      <c r="B1096" s="16" t="s">
        <v>1790</v>
      </c>
      <c r="C1096" s="16" t="s">
        <v>28</v>
      </c>
      <c r="D1096" s="19">
        <v>1036924.16</v>
      </c>
      <c r="E1096" s="70"/>
      <c r="F1096" s="53"/>
      <c r="G1096" s="46"/>
      <c r="H1096" s="21" t="s">
        <v>29</v>
      </c>
      <c r="I1096" s="16" t="s">
        <v>1816</v>
      </c>
      <c r="J1096" s="22"/>
      <c r="K1096" s="22"/>
      <c r="L1096" s="22"/>
      <c r="M1096" s="22"/>
      <c r="N1096" s="22"/>
      <c r="O1096" s="22"/>
    </row>
    <row r="1097" spans="1:15" ht="15.75" hidden="1" customHeight="1" x14ac:dyDescent="0.25">
      <c r="A1097" s="18" t="s">
        <v>1649</v>
      </c>
      <c r="B1097" s="16" t="s">
        <v>1790</v>
      </c>
      <c r="C1097" s="16" t="s">
        <v>24</v>
      </c>
      <c r="D1097" s="19">
        <v>1038910.65</v>
      </c>
      <c r="E1097" s="70"/>
      <c r="F1097" s="53"/>
      <c r="G1097" s="46"/>
      <c r="H1097" s="21" t="s">
        <v>409</v>
      </c>
      <c r="I1097" s="16" t="s">
        <v>1818</v>
      </c>
      <c r="J1097" s="22"/>
      <c r="K1097" s="22"/>
      <c r="L1097" s="22"/>
      <c r="M1097" s="22"/>
      <c r="N1097" s="22"/>
      <c r="O1097" s="22"/>
    </row>
    <row r="1098" spans="1:15" ht="15.75" hidden="1" customHeight="1" x14ac:dyDescent="0.25">
      <c r="A1098" s="18" t="s">
        <v>1649</v>
      </c>
      <c r="B1098" s="16" t="s">
        <v>1790</v>
      </c>
      <c r="C1098" s="16" t="s">
        <v>52</v>
      </c>
      <c r="D1098" s="19">
        <v>4283541.37</v>
      </c>
      <c r="E1098" s="70"/>
      <c r="F1098" s="53"/>
      <c r="G1098" s="46"/>
      <c r="H1098" s="21" t="s">
        <v>40</v>
      </c>
      <c r="I1098" s="16" t="s">
        <v>506</v>
      </c>
      <c r="J1098" s="22"/>
      <c r="K1098" s="22"/>
      <c r="L1098" s="22"/>
      <c r="M1098" s="22"/>
      <c r="N1098" s="22"/>
      <c r="O1098" s="22"/>
    </row>
    <row r="1099" spans="1:15" ht="15.75" hidden="1" customHeight="1" x14ac:dyDescent="0.25">
      <c r="A1099" s="18" t="s">
        <v>1649</v>
      </c>
      <c r="B1099" s="16" t="s">
        <v>1790</v>
      </c>
      <c r="C1099" s="16" t="s">
        <v>28</v>
      </c>
      <c r="D1099" s="19">
        <v>4294782.24</v>
      </c>
      <c r="E1099" s="70"/>
      <c r="F1099" s="53"/>
      <c r="G1099" s="46"/>
      <c r="H1099" s="21" t="s">
        <v>70</v>
      </c>
      <c r="I1099" s="16" t="s">
        <v>1821</v>
      </c>
      <c r="J1099" s="22"/>
      <c r="K1099" s="22"/>
      <c r="L1099" s="22"/>
      <c r="M1099" s="22"/>
      <c r="N1099" s="22"/>
      <c r="O1099" s="22"/>
    </row>
    <row r="1100" spans="1:15" ht="15.75" hidden="1" customHeight="1" x14ac:dyDescent="0.25">
      <c r="A1100" s="18" t="s">
        <v>1649</v>
      </c>
      <c r="B1100" s="16" t="s">
        <v>1790</v>
      </c>
      <c r="C1100" s="16" t="s">
        <v>24</v>
      </c>
      <c r="D1100" s="19">
        <v>4562168.55</v>
      </c>
      <c r="E1100" s="70"/>
      <c r="F1100" s="53"/>
      <c r="G1100" s="46"/>
      <c r="H1100" s="21" t="s">
        <v>29</v>
      </c>
      <c r="I1100" s="16" t="s">
        <v>1823</v>
      </c>
      <c r="J1100" s="22"/>
      <c r="K1100" s="22"/>
      <c r="L1100" s="22"/>
      <c r="M1100" s="22"/>
      <c r="N1100" s="22"/>
      <c r="O1100" s="22"/>
    </row>
    <row r="1101" spans="1:15" ht="15.75" customHeight="1" x14ac:dyDescent="0.25">
      <c r="A1101" s="4" t="s">
        <v>1649</v>
      </c>
      <c r="B1101" s="10" t="s">
        <v>1825</v>
      </c>
      <c r="C1101" s="10" t="s">
        <v>24</v>
      </c>
      <c r="D1101" s="11">
        <v>3554972.57</v>
      </c>
      <c r="E1101" s="88">
        <f>+F1101</f>
        <v>6714524.7300000004</v>
      </c>
      <c r="F1101" s="55">
        <v>6714524.7300000004</v>
      </c>
      <c r="G1101" s="44" t="s">
        <v>1826</v>
      </c>
      <c r="H1101" s="13" t="s">
        <v>70</v>
      </c>
      <c r="I1101" s="13" t="s">
        <v>1827</v>
      </c>
    </row>
    <row r="1102" spans="1:15" ht="15.75" hidden="1" customHeight="1" x14ac:dyDescent="0.25">
      <c r="A1102" s="4" t="s">
        <v>1649</v>
      </c>
      <c r="B1102" s="10" t="s">
        <v>1825</v>
      </c>
      <c r="C1102" s="10" t="s">
        <v>24</v>
      </c>
      <c r="D1102" s="11">
        <v>3593213.57</v>
      </c>
      <c r="E1102" s="70"/>
      <c r="F1102" s="53"/>
      <c r="G1102" s="46"/>
      <c r="H1102" s="13" t="s">
        <v>398</v>
      </c>
      <c r="I1102" s="10" t="s">
        <v>1829</v>
      </c>
    </row>
    <row r="1103" spans="1:15" ht="15.75" hidden="1" customHeight="1" x14ac:dyDescent="0.25">
      <c r="A1103" s="4" t="s">
        <v>1649</v>
      </c>
      <c r="B1103" s="10" t="s">
        <v>1825</v>
      </c>
      <c r="C1103" s="10" t="s">
        <v>24</v>
      </c>
      <c r="D1103" s="11">
        <v>3911922.29</v>
      </c>
      <c r="E1103" s="70"/>
      <c r="F1103" s="53"/>
      <c r="G1103" s="46"/>
      <c r="H1103" s="13" t="s">
        <v>40</v>
      </c>
      <c r="I1103" s="10" t="s">
        <v>728</v>
      </c>
    </row>
    <row r="1104" spans="1:15" ht="15.75" hidden="1" customHeight="1" x14ac:dyDescent="0.25">
      <c r="A1104" s="4" t="s">
        <v>1649</v>
      </c>
      <c r="B1104" s="10" t="s">
        <v>1825</v>
      </c>
      <c r="C1104" s="10" t="s">
        <v>24</v>
      </c>
      <c r="D1104" s="11">
        <v>3932886</v>
      </c>
      <c r="E1104" s="70"/>
      <c r="F1104" s="53"/>
      <c r="G1104" s="46"/>
      <c r="H1104" s="13" t="s">
        <v>443</v>
      </c>
      <c r="I1104" s="10" t="s">
        <v>1832</v>
      </c>
    </row>
    <row r="1105" spans="1:15" ht="15.75" hidden="1" customHeight="1" x14ac:dyDescent="0.25">
      <c r="A1105" s="4" t="s">
        <v>1649</v>
      </c>
      <c r="B1105" s="10" t="s">
        <v>1825</v>
      </c>
      <c r="C1105" s="10" t="s">
        <v>24</v>
      </c>
      <c r="D1105" s="11">
        <v>4736765.3600000003</v>
      </c>
      <c r="E1105" s="70"/>
      <c r="F1105" s="53"/>
      <c r="G1105" s="46"/>
      <c r="H1105" s="13" t="s">
        <v>45</v>
      </c>
      <c r="I1105" s="10" t="s">
        <v>728</v>
      </c>
    </row>
    <row r="1106" spans="1:15" ht="15.75" customHeight="1" x14ac:dyDescent="0.25">
      <c r="A1106" s="4" t="s">
        <v>1649</v>
      </c>
      <c r="B1106" s="10" t="s">
        <v>1835</v>
      </c>
      <c r="C1106" s="10" t="s">
        <v>24</v>
      </c>
      <c r="D1106" s="11">
        <v>919851.11</v>
      </c>
      <c r="E1106" s="88">
        <f>+F1106</f>
        <v>1737386.96</v>
      </c>
      <c r="F1106" s="55">
        <v>1737386.96</v>
      </c>
      <c r="G1106" s="44" t="s">
        <v>1826</v>
      </c>
      <c r="H1106" s="13" t="s">
        <v>70</v>
      </c>
      <c r="I1106" s="13" t="s">
        <v>1836</v>
      </c>
    </row>
    <row r="1107" spans="1:15" ht="15.75" hidden="1" customHeight="1" x14ac:dyDescent="0.25">
      <c r="A1107" s="4" t="s">
        <v>1649</v>
      </c>
      <c r="B1107" s="10" t="s">
        <v>1835</v>
      </c>
      <c r="C1107" s="10" t="s">
        <v>24</v>
      </c>
      <c r="D1107" s="11">
        <v>929745.99</v>
      </c>
      <c r="E1107" s="70"/>
      <c r="F1107" s="53"/>
      <c r="G1107" s="46"/>
      <c r="H1107" s="13" t="s">
        <v>398</v>
      </c>
      <c r="I1107" s="10" t="s">
        <v>1829</v>
      </c>
    </row>
    <row r="1108" spans="1:15" ht="15.75" hidden="1" customHeight="1" x14ac:dyDescent="0.25">
      <c r="A1108" s="4" t="s">
        <v>1649</v>
      </c>
      <c r="B1108" s="10" t="s">
        <v>1835</v>
      </c>
      <c r="C1108" s="10" t="s">
        <v>24</v>
      </c>
      <c r="D1108" s="11">
        <v>1012212.04</v>
      </c>
      <c r="E1108" s="70"/>
      <c r="F1108" s="53"/>
      <c r="G1108" s="46"/>
      <c r="H1108" s="13" t="s">
        <v>40</v>
      </c>
      <c r="I1108" s="10" t="s">
        <v>728</v>
      </c>
    </row>
    <row r="1109" spans="1:15" ht="15.75" hidden="1" customHeight="1" x14ac:dyDescent="0.25">
      <c r="A1109" s="4" t="s">
        <v>1649</v>
      </c>
      <c r="B1109" s="10" t="s">
        <v>1835</v>
      </c>
      <c r="C1109" s="10" t="s">
        <v>24</v>
      </c>
      <c r="D1109" s="11">
        <v>1017636</v>
      </c>
      <c r="E1109" s="70"/>
      <c r="F1109" s="53"/>
      <c r="G1109" s="46"/>
      <c r="H1109" s="13" t="s">
        <v>443</v>
      </c>
      <c r="I1109" s="10" t="s">
        <v>1832</v>
      </c>
    </row>
    <row r="1110" spans="1:15" ht="15.75" hidden="1" customHeight="1" x14ac:dyDescent="0.25">
      <c r="A1110" s="4" t="s">
        <v>1649</v>
      </c>
      <c r="B1110" s="10" t="s">
        <v>1835</v>
      </c>
      <c r="C1110" s="10" t="s">
        <v>24</v>
      </c>
      <c r="D1110" s="11">
        <v>1225640.6399999999</v>
      </c>
      <c r="E1110" s="70"/>
      <c r="F1110" s="53"/>
      <c r="G1110" s="46"/>
      <c r="H1110" s="13" t="s">
        <v>45</v>
      </c>
      <c r="I1110" s="10" t="s">
        <v>728</v>
      </c>
    </row>
    <row r="1111" spans="1:15" ht="15.75" customHeight="1" x14ac:dyDescent="0.25">
      <c r="A1111" s="4" t="s">
        <v>1649</v>
      </c>
      <c r="B1111" s="10" t="s">
        <v>1842</v>
      </c>
      <c r="C1111" s="10" t="s">
        <v>24</v>
      </c>
      <c r="D1111" s="11">
        <v>10664917.970000001</v>
      </c>
      <c r="E1111" s="88">
        <f>+F1111</f>
        <v>20143574.690000001</v>
      </c>
      <c r="F1111" s="56">
        <v>20143574.690000001</v>
      </c>
      <c r="G1111" s="44" t="s">
        <v>1843</v>
      </c>
      <c r="H1111" s="13" t="s">
        <v>70</v>
      </c>
      <c r="I1111" s="13" t="s">
        <v>1844</v>
      </c>
    </row>
    <row r="1112" spans="1:15" ht="15.75" hidden="1" customHeight="1" x14ac:dyDescent="0.25">
      <c r="A1112" s="4" t="s">
        <v>1649</v>
      </c>
      <c r="B1112" s="10" t="s">
        <v>1842</v>
      </c>
      <c r="C1112" s="10" t="s">
        <v>24</v>
      </c>
      <c r="D1112" s="11">
        <v>10779640.970000001</v>
      </c>
      <c r="E1112" s="70"/>
      <c r="F1112" s="53"/>
      <c r="G1112" s="46"/>
      <c r="H1112" s="13" t="s">
        <v>398</v>
      </c>
      <c r="I1112" s="10" t="s">
        <v>1846</v>
      </c>
    </row>
    <row r="1113" spans="1:15" ht="15.75" hidden="1" customHeight="1" x14ac:dyDescent="0.25">
      <c r="A1113" s="4" t="s">
        <v>1649</v>
      </c>
      <c r="B1113" s="10" t="s">
        <v>1842</v>
      </c>
      <c r="C1113" s="10" t="s">
        <v>24</v>
      </c>
      <c r="D1113" s="11">
        <v>11639845.48</v>
      </c>
      <c r="E1113" s="70"/>
      <c r="F1113" s="53"/>
      <c r="G1113" s="46"/>
      <c r="H1113" s="13" t="s">
        <v>40</v>
      </c>
      <c r="I1113" s="10" t="s">
        <v>728</v>
      </c>
    </row>
    <row r="1114" spans="1:15" ht="15.75" hidden="1" customHeight="1" x14ac:dyDescent="0.25">
      <c r="A1114" s="4" t="s">
        <v>1649</v>
      </c>
      <c r="B1114" s="10" t="s">
        <v>1842</v>
      </c>
      <c r="C1114" s="10" t="s">
        <v>24</v>
      </c>
      <c r="D1114" s="11">
        <v>11796658</v>
      </c>
      <c r="E1114" s="70"/>
      <c r="F1114" s="53"/>
      <c r="G1114" s="46"/>
      <c r="H1114" s="13" t="s">
        <v>443</v>
      </c>
      <c r="I1114" s="10" t="s">
        <v>1832</v>
      </c>
    </row>
    <row r="1115" spans="1:15" ht="15.75" hidden="1" customHeight="1" x14ac:dyDescent="0.25">
      <c r="A1115" s="4" t="s">
        <v>1649</v>
      </c>
      <c r="B1115" s="10" t="s">
        <v>1842</v>
      </c>
      <c r="C1115" s="10" t="s">
        <v>24</v>
      </c>
      <c r="D1115" s="11">
        <v>14210296.43</v>
      </c>
      <c r="E1115" s="70"/>
      <c r="F1115" s="53"/>
      <c r="G1115" s="46"/>
      <c r="H1115" s="13" t="s">
        <v>45</v>
      </c>
      <c r="I1115" s="10" t="s">
        <v>728</v>
      </c>
    </row>
    <row r="1116" spans="1:15" ht="15.75" customHeight="1" x14ac:dyDescent="0.25">
      <c r="A1116" s="4" t="s">
        <v>1649</v>
      </c>
      <c r="B1116" s="10" t="s">
        <v>1851</v>
      </c>
      <c r="C1116" s="10" t="s">
        <v>24</v>
      </c>
      <c r="D1116" s="11">
        <v>301944.17</v>
      </c>
      <c r="E1116" s="88">
        <f>+F1116</f>
        <v>1840317.55</v>
      </c>
      <c r="F1116" s="56">
        <v>1840317.55</v>
      </c>
      <c r="G1116" s="44" t="s">
        <v>1852</v>
      </c>
      <c r="H1116" s="13" t="s">
        <v>409</v>
      </c>
      <c r="I1116" s="13" t="s">
        <v>1853</v>
      </c>
    </row>
    <row r="1117" spans="1:15" ht="15.75" hidden="1" customHeight="1" x14ac:dyDescent="0.25">
      <c r="A1117" s="4" t="s">
        <v>1649</v>
      </c>
      <c r="B1117" s="10" t="s">
        <v>1851</v>
      </c>
      <c r="C1117" s="10" t="s">
        <v>24</v>
      </c>
      <c r="D1117" s="11">
        <v>641297.69999999995</v>
      </c>
      <c r="E1117" s="70"/>
      <c r="F1117" s="53"/>
      <c r="G1117" s="46"/>
      <c r="H1117" s="13" t="s">
        <v>67</v>
      </c>
      <c r="I1117" s="10" t="s">
        <v>396</v>
      </c>
    </row>
    <row r="1118" spans="1:15" ht="15.75" hidden="1" customHeight="1" x14ac:dyDescent="0.25">
      <c r="A1118" s="4" t="s">
        <v>1649</v>
      </c>
      <c r="B1118" s="10" t="s">
        <v>1851</v>
      </c>
      <c r="C1118" s="10" t="s">
        <v>24</v>
      </c>
      <c r="D1118" s="11">
        <v>646119.44999999995</v>
      </c>
      <c r="E1118" s="70"/>
      <c r="F1118" s="53"/>
      <c r="G1118" s="46"/>
      <c r="H1118" s="13" t="s">
        <v>156</v>
      </c>
      <c r="I1118" s="10" t="s">
        <v>227</v>
      </c>
      <c r="J1118" s="23"/>
      <c r="K1118" s="23"/>
      <c r="L1118" s="23"/>
      <c r="M1118" s="23"/>
      <c r="N1118" s="23"/>
      <c r="O1118" s="23"/>
    </row>
    <row r="1119" spans="1:15" ht="15.75" hidden="1" customHeight="1" x14ac:dyDescent="0.25">
      <c r="A1119" s="4" t="s">
        <v>1649</v>
      </c>
      <c r="B1119" s="10" t="s">
        <v>1851</v>
      </c>
      <c r="C1119" s="10" t="s">
        <v>24</v>
      </c>
      <c r="D1119" s="11">
        <v>711577.14</v>
      </c>
      <c r="E1119" s="70"/>
      <c r="F1119" s="53"/>
      <c r="G1119" s="46"/>
      <c r="H1119" s="13" t="s">
        <v>398</v>
      </c>
      <c r="I1119" s="10" t="s">
        <v>1857</v>
      </c>
    </row>
    <row r="1120" spans="1:15" ht="15.75" hidden="1" customHeight="1" x14ac:dyDescent="0.25">
      <c r="A1120" s="4" t="s">
        <v>1649</v>
      </c>
      <c r="B1120" s="10" t="s">
        <v>1851</v>
      </c>
      <c r="C1120" s="10" t="s">
        <v>24</v>
      </c>
      <c r="D1120" s="11">
        <v>726157.21</v>
      </c>
      <c r="E1120" s="70"/>
      <c r="F1120" s="53"/>
      <c r="G1120" s="46"/>
      <c r="H1120" s="13" t="s">
        <v>40</v>
      </c>
      <c r="I1120" s="10" t="s">
        <v>227</v>
      </c>
    </row>
    <row r="1121" spans="1:15" ht="15.75" hidden="1" customHeight="1" x14ac:dyDescent="0.25">
      <c r="A1121" s="4" t="s">
        <v>1649</v>
      </c>
      <c r="B1121" s="10" t="s">
        <v>1851</v>
      </c>
      <c r="C1121" s="10" t="s">
        <v>24</v>
      </c>
      <c r="D1121" s="11">
        <v>789500.19</v>
      </c>
      <c r="E1121" s="70"/>
      <c r="F1121" s="53"/>
      <c r="G1121" s="46"/>
      <c r="H1121" s="13" t="s">
        <v>70</v>
      </c>
      <c r="I1121" s="10" t="s">
        <v>1860</v>
      </c>
    </row>
    <row r="1122" spans="1:15" ht="15.75" hidden="1" customHeight="1" x14ac:dyDescent="0.25">
      <c r="A1122" s="4" t="s">
        <v>1649</v>
      </c>
      <c r="B1122" s="10" t="s">
        <v>1851</v>
      </c>
      <c r="C1122" s="10" t="s">
        <v>28</v>
      </c>
      <c r="D1122" s="11">
        <v>789965.27</v>
      </c>
      <c r="E1122" s="70"/>
      <c r="F1122" s="53"/>
      <c r="G1122" s="46"/>
      <c r="H1122" s="13" t="s">
        <v>29</v>
      </c>
      <c r="I1122" s="10" t="s">
        <v>1862</v>
      </c>
    </row>
    <row r="1123" spans="1:15" ht="15.75" hidden="1" customHeight="1" x14ac:dyDescent="0.25">
      <c r="A1123" s="4" t="s">
        <v>1649</v>
      </c>
      <c r="B1123" s="10" t="s">
        <v>1851</v>
      </c>
      <c r="C1123" s="10" t="s">
        <v>28</v>
      </c>
      <c r="D1123" s="11">
        <v>791844.07</v>
      </c>
      <c r="E1123" s="70"/>
      <c r="F1123" s="53"/>
      <c r="G1123" s="46"/>
      <c r="H1123" s="13" t="s">
        <v>67</v>
      </c>
      <c r="I1123" s="10" t="s">
        <v>403</v>
      </c>
    </row>
    <row r="1124" spans="1:15" ht="15.75" hidden="1" customHeight="1" x14ac:dyDescent="0.25">
      <c r="A1124" s="4" t="s">
        <v>1649</v>
      </c>
      <c r="B1124" s="10" t="s">
        <v>1851</v>
      </c>
      <c r="C1124" s="10" t="s">
        <v>24</v>
      </c>
      <c r="D1124" s="11">
        <v>808261.89</v>
      </c>
      <c r="E1124" s="70"/>
      <c r="F1124" s="53"/>
      <c r="G1124" s="46"/>
      <c r="H1124" s="13" t="s">
        <v>48</v>
      </c>
      <c r="I1124" s="10" t="s">
        <v>1865</v>
      </c>
    </row>
    <row r="1125" spans="1:15" ht="15.75" hidden="1" customHeight="1" x14ac:dyDescent="0.25">
      <c r="A1125" s="4" t="s">
        <v>1649</v>
      </c>
      <c r="B1125" s="10" t="s">
        <v>1851</v>
      </c>
      <c r="C1125" s="10" t="s">
        <v>24</v>
      </c>
      <c r="D1125" s="11">
        <v>881996.82</v>
      </c>
      <c r="E1125" s="70"/>
      <c r="F1125" s="53"/>
      <c r="G1125" s="46"/>
      <c r="H1125" s="13" t="s">
        <v>45</v>
      </c>
      <c r="I1125" s="10" t="s">
        <v>411</v>
      </c>
    </row>
    <row r="1126" spans="1:15" ht="15.75" hidden="1" customHeight="1" x14ac:dyDescent="0.25">
      <c r="A1126" s="4" t="s">
        <v>1649</v>
      </c>
      <c r="B1126" s="10" t="s">
        <v>1851</v>
      </c>
      <c r="C1126" s="10" t="s">
        <v>24</v>
      </c>
      <c r="D1126" s="11">
        <v>1133269.51</v>
      </c>
      <c r="E1126" s="70"/>
      <c r="F1126" s="53"/>
      <c r="G1126" s="46"/>
      <c r="H1126" s="13" t="s">
        <v>29</v>
      </c>
      <c r="I1126" s="10" t="s">
        <v>1868</v>
      </c>
    </row>
    <row r="1127" spans="1:15" ht="15.75" customHeight="1" x14ac:dyDescent="0.25">
      <c r="A1127" s="4" t="s">
        <v>1649</v>
      </c>
      <c r="B1127" s="10" t="s">
        <v>1870</v>
      </c>
      <c r="C1127" s="10" t="s">
        <v>24</v>
      </c>
      <c r="D1127" s="11">
        <v>4272.58</v>
      </c>
      <c r="E1127" s="88">
        <f>F1127/120</f>
        <v>92479.972999999998</v>
      </c>
      <c r="F1127" s="55">
        <v>11097596.76</v>
      </c>
      <c r="G1127" s="44" t="s">
        <v>1871</v>
      </c>
      <c r="H1127" s="13" t="s">
        <v>67</v>
      </c>
      <c r="I1127" s="13" t="s">
        <v>396</v>
      </c>
    </row>
    <row r="1128" spans="1:15" ht="15.75" hidden="1" customHeight="1" x14ac:dyDescent="0.25">
      <c r="A1128" s="4" t="s">
        <v>1649</v>
      </c>
      <c r="B1128" s="10" t="s">
        <v>1870</v>
      </c>
      <c r="C1128" s="10" t="s">
        <v>24</v>
      </c>
      <c r="D1128" s="11">
        <v>4302</v>
      </c>
      <c r="E1128" s="70"/>
      <c r="F1128" s="53"/>
      <c r="G1128" s="46"/>
      <c r="H1128" s="13" t="s">
        <v>54</v>
      </c>
      <c r="I1128" s="10" t="s">
        <v>1873</v>
      </c>
    </row>
    <row r="1129" spans="1:15" ht="15.75" hidden="1" customHeight="1" x14ac:dyDescent="0.25">
      <c r="A1129" s="4" t="s">
        <v>1649</v>
      </c>
      <c r="B1129" s="10" t="s">
        <v>1870</v>
      </c>
      <c r="C1129" s="10" t="s">
        <v>24</v>
      </c>
      <c r="D1129" s="11">
        <v>4495.79</v>
      </c>
      <c r="E1129" s="70"/>
      <c r="F1129" s="53"/>
      <c r="G1129" s="46"/>
      <c r="H1129" s="13" t="s">
        <v>156</v>
      </c>
      <c r="I1129" s="10" t="s">
        <v>227</v>
      </c>
      <c r="J1129" s="23"/>
      <c r="K1129" s="23"/>
      <c r="L1129" s="23"/>
      <c r="M1129" s="23"/>
      <c r="N1129" s="23"/>
      <c r="O1129" s="23"/>
    </row>
    <row r="1130" spans="1:15" ht="15.75" hidden="1" customHeight="1" x14ac:dyDescent="0.25">
      <c r="A1130" s="4" t="s">
        <v>1649</v>
      </c>
      <c r="B1130" s="10" t="s">
        <v>1870</v>
      </c>
      <c r="C1130" s="10" t="s">
        <v>24</v>
      </c>
      <c r="D1130" s="11">
        <v>5904.47</v>
      </c>
      <c r="E1130" s="70"/>
      <c r="F1130" s="53"/>
      <c r="G1130" s="46"/>
      <c r="H1130" s="13" t="s">
        <v>70</v>
      </c>
      <c r="I1130" s="10" t="s">
        <v>1876</v>
      </c>
    </row>
    <row r="1131" spans="1:15" ht="15.75" hidden="1" customHeight="1" x14ac:dyDescent="0.25">
      <c r="A1131" s="4" t="s">
        <v>1649</v>
      </c>
      <c r="B1131" s="10" t="s">
        <v>1870</v>
      </c>
      <c r="C1131" s="10" t="s">
        <v>24</v>
      </c>
      <c r="D1131" s="11">
        <v>6971.24</v>
      </c>
      <c r="E1131" s="70"/>
      <c r="F1131" s="53"/>
      <c r="G1131" s="46"/>
      <c r="H1131" s="13" t="s">
        <v>29</v>
      </c>
      <c r="I1131" s="10" t="s">
        <v>1878</v>
      </c>
    </row>
    <row r="1132" spans="1:15" ht="15.75" hidden="1" customHeight="1" x14ac:dyDescent="0.25">
      <c r="A1132" s="4" t="s">
        <v>1649</v>
      </c>
      <c r="B1132" s="10" t="s">
        <v>1870</v>
      </c>
      <c r="C1132" s="10" t="s">
        <v>24</v>
      </c>
      <c r="D1132" s="11">
        <v>7863.83</v>
      </c>
      <c r="E1132" s="70"/>
      <c r="F1132" s="53"/>
      <c r="G1132" s="46"/>
      <c r="H1132" s="13" t="s">
        <v>45</v>
      </c>
      <c r="I1132" s="10" t="s">
        <v>227</v>
      </c>
    </row>
    <row r="1133" spans="1:15" ht="15.75" hidden="1" customHeight="1" x14ac:dyDescent="0.25">
      <c r="A1133" s="4" t="s">
        <v>1649</v>
      </c>
      <c r="B1133" s="10" t="s">
        <v>1870</v>
      </c>
      <c r="C1133" s="10" t="s">
        <v>28</v>
      </c>
      <c r="D1133" s="11">
        <v>13202.45</v>
      </c>
      <c r="E1133" s="70"/>
      <c r="F1133" s="53"/>
      <c r="G1133" s="46"/>
      <c r="H1133" s="13" t="s">
        <v>70</v>
      </c>
      <c r="I1133" s="10" t="s">
        <v>1881</v>
      </c>
    </row>
    <row r="1134" spans="1:15" ht="15.75" hidden="1" customHeight="1" x14ac:dyDescent="0.25">
      <c r="A1134" s="4" t="s">
        <v>1649</v>
      </c>
      <c r="B1134" s="10" t="s">
        <v>1870</v>
      </c>
      <c r="C1134" s="10" t="s">
        <v>24</v>
      </c>
      <c r="D1134" s="11">
        <v>13344.24</v>
      </c>
      <c r="E1134" s="70"/>
      <c r="F1134" s="53"/>
      <c r="G1134" s="46"/>
      <c r="H1134" s="13" t="s">
        <v>163</v>
      </c>
      <c r="I1134" s="10" t="s">
        <v>1883</v>
      </c>
    </row>
    <row r="1135" spans="1:15" ht="15.75" hidden="1" customHeight="1" x14ac:dyDescent="0.25">
      <c r="A1135" s="4" t="s">
        <v>1649</v>
      </c>
      <c r="B1135" s="10" t="s">
        <v>1870</v>
      </c>
      <c r="C1135" s="10" t="s">
        <v>24</v>
      </c>
      <c r="D1135" s="11">
        <v>13656.99</v>
      </c>
      <c r="E1135" s="70"/>
      <c r="F1135" s="53"/>
      <c r="G1135" s="46"/>
      <c r="H1135" s="13" t="s">
        <v>40</v>
      </c>
      <c r="I1135" s="10" t="s">
        <v>697</v>
      </c>
    </row>
    <row r="1136" spans="1:15" ht="15.75" hidden="1" customHeight="1" x14ac:dyDescent="0.25">
      <c r="A1136" s="4" t="s">
        <v>1649</v>
      </c>
      <c r="B1136" s="10" t="s">
        <v>1870</v>
      </c>
      <c r="C1136" s="10" t="s">
        <v>28</v>
      </c>
      <c r="D1136" s="11">
        <v>13825.67</v>
      </c>
      <c r="E1136" s="70"/>
      <c r="F1136" s="53"/>
      <c r="G1136" s="46"/>
      <c r="H1136" s="13" t="s">
        <v>67</v>
      </c>
      <c r="I1136" s="10" t="s">
        <v>840</v>
      </c>
    </row>
    <row r="1137" spans="1:15" ht="15.75" customHeight="1" x14ac:dyDescent="0.25">
      <c r="A1137" s="4" t="s">
        <v>1649</v>
      </c>
      <c r="B1137" s="10" t="s">
        <v>1887</v>
      </c>
      <c r="C1137" s="10" t="s">
        <v>24</v>
      </c>
      <c r="D1137" s="11">
        <v>12938.43</v>
      </c>
      <c r="E1137" s="88">
        <f>+F1137</f>
        <v>120476.31</v>
      </c>
      <c r="F1137" s="55">
        <v>120476.31</v>
      </c>
      <c r="G1137" s="44" t="s">
        <v>1888</v>
      </c>
      <c r="H1137" s="13" t="s">
        <v>70</v>
      </c>
      <c r="I1137" s="13" t="s">
        <v>1889</v>
      </c>
    </row>
    <row r="1138" spans="1:15" ht="15.75" hidden="1" customHeight="1" x14ac:dyDescent="0.25">
      <c r="A1138" s="4" t="s">
        <v>1649</v>
      </c>
      <c r="B1138" s="10" t="s">
        <v>1887</v>
      </c>
      <c r="C1138" s="10" t="s">
        <v>24</v>
      </c>
      <c r="D1138" s="11">
        <v>13789.43</v>
      </c>
      <c r="E1138" s="70"/>
      <c r="F1138" s="53"/>
      <c r="G1138" s="46"/>
      <c r="H1138" s="13" t="s">
        <v>85</v>
      </c>
      <c r="I1138" s="10" t="s">
        <v>853</v>
      </c>
    </row>
    <row r="1139" spans="1:15" ht="15.75" hidden="1" customHeight="1" x14ac:dyDescent="0.25">
      <c r="A1139" s="4" t="s">
        <v>1649</v>
      </c>
      <c r="B1139" s="10" t="s">
        <v>1887</v>
      </c>
      <c r="C1139" s="10" t="s">
        <v>24</v>
      </c>
      <c r="D1139" s="11">
        <v>19063.169999999998</v>
      </c>
      <c r="E1139" s="70"/>
      <c r="F1139" s="53"/>
      <c r="G1139" s="46"/>
      <c r="H1139" s="13" t="s">
        <v>45</v>
      </c>
      <c r="I1139" s="10" t="s">
        <v>1892</v>
      </c>
    </row>
    <row r="1140" spans="1:15" ht="15.75" hidden="1" customHeight="1" x14ac:dyDescent="0.25">
      <c r="A1140" s="4" t="s">
        <v>1649</v>
      </c>
      <c r="B1140" s="10" t="s">
        <v>1887</v>
      </c>
      <c r="C1140" s="10" t="s">
        <v>24</v>
      </c>
      <c r="D1140" s="11">
        <v>19156.25</v>
      </c>
      <c r="E1140" s="70"/>
      <c r="F1140" s="53"/>
      <c r="G1140" s="46"/>
      <c r="H1140" s="13" t="s">
        <v>40</v>
      </c>
      <c r="I1140" s="10" t="s">
        <v>1894</v>
      </c>
    </row>
    <row r="1141" spans="1:15" ht="15.75" hidden="1" customHeight="1" x14ac:dyDescent="0.25">
      <c r="A1141" s="4" t="s">
        <v>1649</v>
      </c>
      <c r="B1141" s="10" t="s">
        <v>1887</v>
      </c>
      <c r="C1141" s="10" t="s">
        <v>24</v>
      </c>
      <c r="D1141" s="11">
        <v>19269.05</v>
      </c>
      <c r="E1141" s="70"/>
      <c r="F1141" s="53"/>
      <c r="G1141" s="46"/>
      <c r="H1141" s="13" t="s">
        <v>398</v>
      </c>
      <c r="I1141" s="10" t="s">
        <v>1896</v>
      </c>
    </row>
    <row r="1142" spans="1:15" ht="15.75" hidden="1" customHeight="1" x14ac:dyDescent="0.25">
      <c r="A1142" s="4" t="s">
        <v>1649</v>
      </c>
      <c r="B1142" s="10" t="s">
        <v>1887</v>
      </c>
      <c r="C1142" s="10" t="s">
        <v>24</v>
      </c>
      <c r="D1142" s="11">
        <v>19905.34</v>
      </c>
      <c r="E1142" s="70"/>
      <c r="F1142" s="53"/>
      <c r="G1142" s="46"/>
      <c r="H1142" s="13" t="s">
        <v>156</v>
      </c>
      <c r="I1142" s="10" t="s">
        <v>1561</v>
      </c>
    </row>
    <row r="1143" spans="1:15" ht="15.75" hidden="1" customHeight="1" x14ac:dyDescent="0.25">
      <c r="A1143" s="4" t="s">
        <v>1649</v>
      </c>
      <c r="B1143" s="10" t="s">
        <v>1887</v>
      </c>
      <c r="C1143" s="10" t="s">
        <v>24</v>
      </c>
      <c r="D1143" s="11">
        <v>20142.009999999998</v>
      </c>
      <c r="E1143" s="70"/>
      <c r="F1143" s="53"/>
      <c r="G1143" s="46"/>
      <c r="H1143" s="13" t="s">
        <v>67</v>
      </c>
      <c r="I1143" s="10" t="s">
        <v>1899</v>
      </c>
    </row>
    <row r="1144" spans="1:15" ht="15.75" hidden="1" customHeight="1" x14ac:dyDescent="0.25">
      <c r="A1144" s="4" t="s">
        <v>1649</v>
      </c>
      <c r="B1144" s="10" t="s">
        <v>1887</v>
      </c>
      <c r="C1144" s="10" t="s">
        <v>24</v>
      </c>
      <c r="D1144" s="11">
        <v>21652.959999999999</v>
      </c>
      <c r="E1144" s="70"/>
      <c r="F1144" s="53"/>
      <c r="G1144" s="46"/>
      <c r="H1144" s="13" t="s">
        <v>48</v>
      </c>
      <c r="I1144" s="10" t="s">
        <v>1901</v>
      </c>
    </row>
    <row r="1145" spans="1:15" ht="15.75" customHeight="1" x14ac:dyDescent="0.25">
      <c r="A1145" s="4" t="s">
        <v>1649</v>
      </c>
      <c r="B1145" s="10" t="s">
        <v>1903</v>
      </c>
      <c r="C1145" s="10" t="s">
        <v>24</v>
      </c>
      <c r="D1145" s="11">
        <v>4849.34</v>
      </c>
      <c r="E1145" s="88">
        <f t="shared" ref="E1145:E1146" si="0">+F1145</f>
        <v>28568.25</v>
      </c>
      <c r="F1145" s="55">
        <v>28568.25</v>
      </c>
      <c r="G1145" s="44" t="s">
        <v>1904</v>
      </c>
      <c r="H1145" s="13" t="s">
        <v>45</v>
      </c>
      <c r="I1145" s="13" t="s">
        <v>1905</v>
      </c>
      <c r="J1145" s="23"/>
      <c r="K1145" s="23"/>
      <c r="L1145" s="23"/>
      <c r="M1145" s="23"/>
      <c r="N1145" s="23"/>
      <c r="O1145" s="23"/>
    </row>
    <row r="1146" spans="1:15" ht="15.75" customHeight="1" x14ac:dyDescent="0.25">
      <c r="A1146" s="4" t="s">
        <v>1649</v>
      </c>
      <c r="B1146" s="10" t="s">
        <v>1903</v>
      </c>
      <c r="C1146" s="10" t="s">
        <v>24</v>
      </c>
      <c r="D1146" s="11">
        <v>148007.48000000001</v>
      </c>
      <c r="E1146" s="88">
        <f t="shared" si="0"/>
        <v>480757.93</v>
      </c>
      <c r="F1146" s="55">
        <v>480757.93</v>
      </c>
      <c r="G1146" s="44" t="s">
        <v>1888</v>
      </c>
      <c r="H1146" s="13" t="s">
        <v>70</v>
      </c>
      <c r="I1146" s="13" t="s">
        <v>1907</v>
      </c>
      <c r="J1146" s="23"/>
      <c r="K1146" s="23"/>
      <c r="L1146" s="23"/>
      <c r="M1146" s="23"/>
      <c r="N1146" s="23"/>
      <c r="O1146" s="23"/>
    </row>
    <row r="1147" spans="1:15" ht="15.75" hidden="1" customHeight="1" x14ac:dyDescent="0.25">
      <c r="A1147" s="4" t="s">
        <v>1649</v>
      </c>
      <c r="B1147" s="10" t="s">
        <v>1903</v>
      </c>
      <c r="C1147" s="10" t="s">
        <v>24</v>
      </c>
      <c r="D1147" s="11">
        <v>157109.15</v>
      </c>
      <c r="E1147" s="70"/>
      <c r="F1147" s="53"/>
      <c r="G1147" s="46"/>
      <c r="H1147" s="13" t="s">
        <v>40</v>
      </c>
      <c r="I1147" s="10" t="s">
        <v>1909</v>
      </c>
      <c r="J1147" s="23"/>
      <c r="K1147" s="23"/>
      <c r="L1147" s="23"/>
      <c r="M1147" s="23"/>
      <c r="N1147" s="23"/>
      <c r="O1147" s="23"/>
    </row>
    <row r="1148" spans="1:15" ht="15.75" hidden="1" customHeight="1" x14ac:dyDescent="0.25">
      <c r="A1148" s="4" t="s">
        <v>1649</v>
      </c>
      <c r="B1148" s="10" t="s">
        <v>1903</v>
      </c>
      <c r="C1148" s="10" t="s">
        <v>24</v>
      </c>
      <c r="D1148" s="11">
        <v>163637.28</v>
      </c>
      <c r="E1148" s="70"/>
      <c r="F1148" s="53"/>
      <c r="G1148" s="46"/>
      <c r="H1148" s="13" t="s">
        <v>156</v>
      </c>
      <c r="I1148" s="10" t="s">
        <v>1892</v>
      </c>
      <c r="J1148" s="23"/>
      <c r="K1148" s="23"/>
      <c r="L1148" s="23"/>
      <c r="M1148" s="23"/>
      <c r="N1148" s="23"/>
      <c r="O1148" s="23"/>
    </row>
    <row r="1149" spans="1:15" ht="15.75" hidden="1" customHeight="1" x14ac:dyDescent="0.25">
      <c r="A1149" s="4" t="s">
        <v>1649</v>
      </c>
      <c r="B1149" s="10" t="s">
        <v>1903</v>
      </c>
      <c r="C1149" s="10" t="s">
        <v>24</v>
      </c>
      <c r="D1149" s="11">
        <v>173225.92</v>
      </c>
      <c r="E1149" s="70"/>
      <c r="F1149" s="53"/>
      <c r="G1149" s="46"/>
      <c r="H1149" s="13" t="s">
        <v>48</v>
      </c>
      <c r="I1149" s="10" t="s">
        <v>1901</v>
      </c>
      <c r="J1149" s="23"/>
      <c r="K1149" s="23"/>
      <c r="L1149" s="23"/>
      <c r="M1149" s="23"/>
      <c r="N1149" s="23"/>
      <c r="O1149" s="23"/>
    </row>
    <row r="1150" spans="1:15" ht="15.75" customHeight="1" x14ac:dyDescent="0.25">
      <c r="A1150" s="4" t="s">
        <v>1649</v>
      </c>
      <c r="B1150" s="10" t="s">
        <v>1913</v>
      </c>
      <c r="C1150" s="10" t="s">
        <v>28</v>
      </c>
      <c r="D1150" s="11">
        <v>2493.5</v>
      </c>
      <c r="E1150" s="88">
        <f>F1150/120</f>
        <v>168256.7985</v>
      </c>
      <c r="F1150" s="57">
        <v>20190815.82</v>
      </c>
      <c r="G1150" s="50" t="s">
        <v>1914</v>
      </c>
      <c r="H1150" s="13" t="s">
        <v>70</v>
      </c>
      <c r="I1150" s="13" t="s">
        <v>1915</v>
      </c>
    </row>
    <row r="1151" spans="1:15" ht="15.75" hidden="1" customHeight="1" x14ac:dyDescent="0.25">
      <c r="A1151" s="4" t="s">
        <v>1649</v>
      </c>
      <c r="B1151" s="10" t="s">
        <v>1913</v>
      </c>
      <c r="C1151" s="10" t="s">
        <v>24</v>
      </c>
      <c r="D1151" s="11">
        <v>2610.5300000000002</v>
      </c>
      <c r="E1151" s="70"/>
      <c r="F1151" s="53"/>
      <c r="G1151" s="46"/>
      <c r="H1151" s="13" t="s">
        <v>48</v>
      </c>
      <c r="I1151" s="10" t="s">
        <v>1917</v>
      </c>
    </row>
    <row r="1152" spans="1:15" ht="15.75" hidden="1" customHeight="1" x14ac:dyDescent="0.25">
      <c r="A1152" s="4" t="s">
        <v>1649</v>
      </c>
      <c r="B1152" s="10" t="s">
        <v>1913</v>
      </c>
      <c r="C1152" s="10" t="s">
        <v>24</v>
      </c>
      <c r="D1152" s="11">
        <v>2927.47</v>
      </c>
      <c r="E1152" s="70"/>
      <c r="F1152" s="53"/>
      <c r="G1152" s="46"/>
      <c r="H1152" s="13" t="s">
        <v>70</v>
      </c>
      <c r="I1152" s="10" t="s">
        <v>1919</v>
      </c>
    </row>
    <row r="1153" spans="1:15" ht="15.75" hidden="1" customHeight="1" x14ac:dyDescent="0.25">
      <c r="A1153" s="4" t="s">
        <v>1649</v>
      </c>
      <c r="B1153" s="10" t="s">
        <v>1913</v>
      </c>
      <c r="C1153" s="10" t="s">
        <v>24</v>
      </c>
      <c r="D1153" s="11">
        <v>2949</v>
      </c>
      <c r="E1153" s="70"/>
      <c r="F1153" s="53"/>
      <c r="G1153" s="46"/>
      <c r="H1153" s="13" t="s">
        <v>54</v>
      </c>
      <c r="I1153" s="10" t="s">
        <v>1921</v>
      </c>
    </row>
    <row r="1154" spans="1:15" ht="15.75" hidden="1" customHeight="1" x14ac:dyDescent="0.25">
      <c r="A1154" s="4" t="s">
        <v>1649</v>
      </c>
      <c r="B1154" s="10" t="s">
        <v>1913</v>
      </c>
      <c r="C1154" s="10" t="s">
        <v>52</v>
      </c>
      <c r="D1154" s="11">
        <v>2974.16</v>
      </c>
      <c r="E1154" s="70"/>
      <c r="F1154" s="53"/>
      <c r="G1154" s="46"/>
      <c r="H1154" s="13" t="s">
        <v>29</v>
      </c>
      <c r="I1154" s="10" t="s">
        <v>1923</v>
      </c>
    </row>
    <row r="1155" spans="1:15" ht="15.75" hidden="1" customHeight="1" x14ac:dyDescent="0.25">
      <c r="A1155" s="4" t="s">
        <v>1649</v>
      </c>
      <c r="B1155" s="10" t="s">
        <v>1913</v>
      </c>
      <c r="C1155" s="10" t="s">
        <v>24</v>
      </c>
      <c r="D1155" s="11">
        <v>3111.58</v>
      </c>
      <c r="E1155" s="70"/>
      <c r="F1155" s="53"/>
      <c r="G1155" s="46"/>
      <c r="H1155" s="13" t="s">
        <v>163</v>
      </c>
      <c r="I1155" s="10" t="s">
        <v>1925</v>
      </c>
    </row>
    <row r="1156" spans="1:15" ht="15.75" hidden="1" customHeight="1" x14ac:dyDescent="0.25">
      <c r="A1156" s="4" t="s">
        <v>1649</v>
      </c>
      <c r="B1156" s="10" t="s">
        <v>1913</v>
      </c>
      <c r="C1156" s="10" t="s">
        <v>24</v>
      </c>
      <c r="D1156" s="11">
        <v>3115.46</v>
      </c>
      <c r="E1156" s="70"/>
      <c r="F1156" s="53"/>
      <c r="G1156" s="46"/>
      <c r="H1156" s="13" t="s">
        <v>67</v>
      </c>
      <c r="I1156" s="10" t="s">
        <v>396</v>
      </c>
    </row>
    <row r="1157" spans="1:15" ht="15.75" hidden="1" customHeight="1" x14ac:dyDescent="0.25">
      <c r="A1157" s="4" t="s">
        <v>1649</v>
      </c>
      <c r="B1157" s="10" t="s">
        <v>1913</v>
      </c>
      <c r="C1157" s="10" t="s">
        <v>24</v>
      </c>
      <c r="D1157" s="11">
        <v>3131.03</v>
      </c>
      <c r="E1157" s="70"/>
      <c r="F1157" s="53"/>
      <c r="G1157" s="46"/>
      <c r="H1157" s="13" t="s">
        <v>40</v>
      </c>
      <c r="I1157" s="10" t="s">
        <v>1674</v>
      </c>
    </row>
    <row r="1158" spans="1:15" ht="15.75" hidden="1" customHeight="1" x14ac:dyDescent="0.25">
      <c r="A1158" s="4" t="s">
        <v>1649</v>
      </c>
      <c r="B1158" s="10" t="s">
        <v>1913</v>
      </c>
      <c r="C1158" s="10" t="s">
        <v>24</v>
      </c>
      <c r="D1158" s="11">
        <v>3150</v>
      </c>
      <c r="E1158" s="70"/>
      <c r="F1158" s="53"/>
      <c r="G1158" s="46"/>
      <c r="H1158" s="13" t="s">
        <v>509</v>
      </c>
      <c r="I1158" s="10" t="s">
        <v>1929</v>
      </c>
    </row>
    <row r="1159" spans="1:15" ht="15.75" hidden="1" customHeight="1" x14ac:dyDescent="0.25">
      <c r="A1159" s="4" t="s">
        <v>1649</v>
      </c>
      <c r="B1159" s="10" t="s">
        <v>1913</v>
      </c>
      <c r="C1159" s="10" t="s">
        <v>24</v>
      </c>
      <c r="D1159" s="11">
        <v>3250.78</v>
      </c>
      <c r="E1159" s="70"/>
      <c r="F1159" s="53"/>
      <c r="G1159" s="46"/>
      <c r="H1159" s="13" t="s">
        <v>189</v>
      </c>
      <c r="I1159" s="10" t="s">
        <v>1931</v>
      </c>
    </row>
    <row r="1160" spans="1:15" ht="15.75" hidden="1" customHeight="1" x14ac:dyDescent="0.25">
      <c r="A1160" s="4" t="s">
        <v>1649</v>
      </c>
      <c r="B1160" s="10" t="s">
        <v>1913</v>
      </c>
      <c r="C1160" s="10" t="s">
        <v>24</v>
      </c>
      <c r="D1160" s="11">
        <v>3252.61</v>
      </c>
      <c r="E1160" s="70"/>
      <c r="F1160" s="53"/>
      <c r="G1160" s="46"/>
      <c r="H1160" s="13" t="s">
        <v>156</v>
      </c>
      <c r="I1160" s="10" t="s">
        <v>227</v>
      </c>
    </row>
    <row r="1161" spans="1:15" ht="15.75" hidden="1" customHeight="1" x14ac:dyDescent="0.25">
      <c r="A1161" s="4" t="s">
        <v>1649</v>
      </c>
      <c r="B1161" s="10" t="s">
        <v>1913</v>
      </c>
      <c r="C1161" s="10" t="s">
        <v>24</v>
      </c>
      <c r="D1161" s="11">
        <v>3969.7</v>
      </c>
      <c r="E1161" s="70"/>
      <c r="F1161" s="53"/>
      <c r="G1161" s="46"/>
      <c r="H1161" s="13" t="s">
        <v>45</v>
      </c>
      <c r="I1161" s="10" t="s">
        <v>481</v>
      </c>
    </row>
    <row r="1162" spans="1:15" ht="15.75" hidden="1" customHeight="1" x14ac:dyDescent="0.25">
      <c r="A1162" s="4" t="s">
        <v>1649</v>
      </c>
      <c r="B1162" s="10" t="s">
        <v>1913</v>
      </c>
      <c r="C1162" s="10" t="s">
        <v>28</v>
      </c>
      <c r="D1162" s="11">
        <v>3998.12</v>
      </c>
      <c r="E1162" s="70"/>
      <c r="F1162" s="53"/>
      <c r="G1162" s="46"/>
      <c r="H1162" s="13" t="s">
        <v>29</v>
      </c>
      <c r="I1162" s="10" t="s">
        <v>1935</v>
      </c>
    </row>
    <row r="1163" spans="1:15" ht="15.75" hidden="1" customHeight="1" x14ac:dyDescent="0.25">
      <c r="A1163" s="4" t="s">
        <v>1649</v>
      </c>
      <c r="B1163" s="10" t="s">
        <v>1913</v>
      </c>
      <c r="C1163" s="10" t="s">
        <v>24</v>
      </c>
      <c r="D1163" s="11">
        <v>4614.74</v>
      </c>
      <c r="E1163" s="70"/>
      <c r="F1163" s="53"/>
      <c r="G1163" s="46"/>
      <c r="H1163" s="13" t="s">
        <v>85</v>
      </c>
      <c r="I1163" s="10" t="s">
        <v>1936</v>
      </c>
    </row>
    <row r="1164" spans="1:15" ht="15.75" hidden="1" customHeight="1" x14ac:dyDescent="0.25">
      <c r="A1164" s="4" t="s">
        <v>1649</v>
      </c>
      <c r="B1164" s="10" t="s">
        <v>1913</v>
      </c>
      <c r="C1164" s="10" t="s">
        <v>28</v>
      </c>
      <c r="D1164" s="11">
        <v>4877.97</v>
      </c>
      <c r="E1164" s="70"/>
      <c r="F1164" s="53"/>
      <c r="G1164" s="46"/>
      <c r="H1164" s="13" t="s">
        <v>40</v>
      </c>
      <c r="I1164" s="10" t="s">
        <v>227</v>
      </c>
    </row>
    <row r="1165" spans="1:15" ht="15.75" hidden="1" customHeight="1" x14ac:dyDescent="0.25">
      <c r="A1165" s="4" t="s">
        <v>1649</v>
      </c>
      <c r="B1165" s="10" t="s">
        <v>1913</v>
      </c>
      <c r="C1165" s="10" t="s">
        <v>24</v>
      </c>
      <c r="D1165" s="11">
        <v>8968.5400000000009</v>
      </c>
      <c r="E1165" s="70"/>
      <c r="F1165" s="53"/>
      <c r="G1165" s="46"/>
      <c r="H1165" s="13" t="s">
        <v>29</v>
      </c>
      <c r="I1165" s="10" t="s">
        <v>1939</v>
      </c>
    </row>
    <row r="1166" spans="1:15" ht="15.75" hidden="1" customHeight="1" x14ac:dyDescent="0.25">
      <c r="A1166" s="18" t="s">
        <v>1649</v>
      </c>
      <c r="B1166" s="16" t="s">
        <v>1913</v>
      </c>
      <c r="C1166" s="16" t="s">
        <v>52</v>
      </c>
      <c r="D1166" s="19">
        <v>136271</v>
      </c>
      <c r="E1166" s="70"/>
      <c r="F1166" s="53"/>
      <c r="G1166" s="46"/>
      <c r="H1166" s="21" t="s">
        <v>40</v>
      </c>
      <c r="I1166" s="16" t="s">
        <v>728</v>
      </c>
      <c r="J1166" s="22"/>
      <c r="K1166" s="22"/>
      <c r="L1166" s="22"/>
      <c r="M1166" s="22"/>
      <c r="N1166" s="22"/>
      <c r="O1166" s="22"/>
    </row>
    <row r="1167" spans="1:15" ht="15.75" customHeight="1" x14ac:dyDescent="0.25">
      <c r="A1167" s="4" t="s">
        <v>1649</v>
      </c>
      <c r="B1167" s="10" t="s">
        <v>1941</v>
      </c>
      <c r="C1167" s="10" t="s">
        <v>24</v>
      </c>
      <c r="D1167" s="11">
        <v>4531259.1900000004</v>
      </c>
      <c r="E1167" s="88">
        <f>+F1167</f>
        <v>7861678.6799999997</v>
      </c>
      <c r="F1167" s="55">
        <v>7861678.6799999997</v>
      </c>
      <c r="G1167" s="44" t="s">
        <v>1942</v>
      </c>
      <c r="H1167" s="13" t="s">
        <v>70</v>
      </c>
      <c r="I1167" s="13" t="s">
        <v>1943</v>
      </c>
    </row>
    <row r="1168" spans="1:15" ht="15.75" hidden="1" customHeight="1" x14ac:dyDescent="0.25">
      <c r="A1168" s="4" t="s">
        <v>1649</v>
      </c>
      <c r="B1168" s="10" t="s">
        <v>1941</v>
      </c>
      <c r="C1168" s="10" t="s">
        <v>24</v>
      </c>
      <c r="D1168" s="11">
        <v>4580334.2</v>
      </c>
      <c r="E1168" s="70"/>
      <c r="F1168" s="53"/>
      <c r="G1168" s="46"/>
      <c r="H1168" s="13" t="s">
        <v>398</v>
      </c>
      <c r="I1168" s="10" t="s">
        <v>1945</v>
      </c>
    </row>
    <row r="1169" spans="1:9" ht="15.75" hidden="1" customHeight="1" x14ac:dyDescent="0.25">
      <c r="A1169" s="4" t="s">
        <v>1649</v>
      </c>
      <c r="B1169" s="10" t="s">
        <v>1941</v>
      </c>
      <c r="C1169" s="10" t="s">
        <v>24</v>
      </c>
      <c r="D1169" s="11">
        <v>4647556.74</v>
      </c>
      <c r="E1169" s="70"/>
      <c r="F1169" s="53"/>
      <c r="G1169" s="46"/>
      <c r="H1169" s="13" t="s">
        <v>67</v>
      </c>
      <c r="I1169" s="10" t="s">
        <v>187</v>
      </c>
    </row>
    <row r="1170" spans="1:9" ht="15.75" hidden="1" customHeight="1" x14ac:dyDescent="0.25">
      <c r="A1170" s="4" t="s">
        <v>1649</v>
      </c>
      <c r="B1170" s="10" t="s">
        <v>1941</v>
      </c>
      <c r="C1170" s="10" t="s">
        <v>24</v>
      </c>
      <c r="D1170" s="11">
        <v>4784813.4000000004</v>
      </c>
      <c r="E1170" s="70"/>
      <c r="F1170" s="53"/>
      <c r="G1170" s="46"/>
      <c r="H1170" s="13" t="s">
        <v>189</v>
      </c>
      <c r="I1170" s="10" t="s">
        <v>1948</v>
      </c>
    </row>
    <row r="1171" spans="1:9" ht="15.75" hidden="1" customHeight="1" x14ac:dyDescent="0.25">
      <c r="A1171" s="4" t="s">
        <v>1649</v>
      </c>
      <c r="B1171" s="10" t="s">
        <v>1941</v>
      </c>
      <c r="C1171" s="10" t="s">
        <v>24</v>
      </c>
      <c r="D1171" s="11">
        <v>4921280</v>
      </c>
      <c r="E1171" s="70"/>
      <c r="F1171" s="53"/>
      <c r="G1171" s="46"/>
      <c r="H1171" s="13" t="s">
        <v>54</v>
      </c>
      <c r="I1171" s="10" t="s">
        <v>1950</v>
      </c>
    </row>
    <row r="1172" spans="1:9" ht="15.75" hidden="1" customHeight="1" x14ac:dyDescent="0.25">
      <c r="A1172" s="4" t="s">
        <v>1649</v>
      </c>
      <c r="B1172" s="10" t="s">
        <v>1941</v>
      </c>
      <c r="C1172" s="10" t="s">
        <v>24</v>
      </c>
      <c r="D1172" s="11">
        <v>5452844.8600000003</v>
      </c>
      <c r="E1172" s="70"/>
      <c r="F1172" s="53"/>
      <c r="G1172" s="46"/>
      <c r="H1172" s="13" t="s">
        <v>45</v>
      </c>
      <c r="I1172" s="10" t="s">
        <v>223</v>
      </c>
    </row>
    <row r="1173" spans="1:9" ht="15.75" hidden="1" customHeight="1" x14ac:dyDescent="0.25">
      <c r="A1173" s="4" t="s">
        <v>1649</v>
      </c>
      <c r="B1173" s="10" t="s">
        <v>1941</v>
      </c>
      <c r="C1173" s="10" t="s">
        <v>24</v>
      </c>
      <c r="D1173" s="11">
        <v>5930281</v>
      </c>
      <c r="E1173" s="70"/>
      <c r="F1173" s="53"/>
      <c r="G1173" s="46"/>
      <c r="H1173" s="13" t="s">
        <v>222</v>
      </c>
      <c r="I1173" s="10" t="s">
        <v>223</v>
      </c>
    </row>
    <row r="1174" spans="1:9" ht="15.75" hidden="1" customHeight="1" x14ac:dyDescent="0.25">
      <c r="A1174" s="4" t="s">
        <v>1649</v>
      </c>
      <c r="B1174" s="10" t="s">
        <v>1941</v>
      </c>
      <c r="C1174" s="10" t="s">
        <v>24</v>
      </c>
      <c r="D1174" s="11">
        <v>6139064.9800000004</v>
      </c>
      <c r="E1174" s="70"/>
      <c r="F1174" s="53"/>
      <c r="G1174" s="46"/>
      <c r="H1174" s="13" t="s">
        <v>40</v>
      </c>
      <c r="I1174" s="10" t="s">
        <v>1954</v>
      </c>
    </row>
    <row r="1175" spans="1:9" ht="15.75" customHeight="1" x14ac:dyDescent="0.25">
      <c r="A1175" s="4" t="s">
        <v>1649</v>
      </c>
      <c r="B1175" s="10" t="s">
        <v>1956</v>
      </c>
      <c r="C1175" s="10" t="s">
        <v>24</v>
      </c>
      <c r="D1175" s="11">
        <v>5184.99</v>
      </c>
      <c r="E1175" s="88">
        <f>F1175/21</f>
        <v>803074.91857142851</v>
      </c>
      <c r="F1175" s="57">
        <v>16864573.289999999</v>
      </c>
      <c r="G1175" s="50" t="s">
        <v>1957</v>
      </c>
      <c r="H1175" s="13" t="s">
        <v>70</v>
      </c>
      <c r="I1175" s="13" t="s">
        <v>1958</v>
      </c>
    </row>
    <row r="1176" spans="1:9" ht="15.75" hidden="1" customHeight="1" x14ac:dyDescent="0.25">
      <c r="A1176" s="4" t="s">
        <v>1649</v>
      </c>
      <c r="B1176" s="10" t="s">
        <v>1956</v>
      </c>
      <c r="C1176" s="10" t="s">
        <v>24</v>
      </c>
      <c r="D1176" s="11">
        <v>5262.2</v>
      </c>
      <c r="E1176" s="70"/>
      <c r="F1176" s="53"/>
      <c r="G1176" s="46"/>
      <c r="H1176" s="13" t="s">
        <v>163</v>
      </c>
      <c r="I1176" s="10" t="s">
        <v>1960</v>
      </c>
    </row>
    <row r="1177" spans="1:9" ht="15.75" hidden="1" customHeight="1" x14ac:dyDescent="0.25">
      <c r="A1177" s="4" t="s">
        <v>1649</v>
      </c>
      <c r="B1177" s="10" t="s">
        <v>1956</v>
      </c>
      <c r="C1177" s="10" t="s">
        <v>24</v>
      </c>
      <c r="D1177" s="11">
        <v>5370</v>
      </c>
      <c r="E1177" s="70"/>
      <c r="F1177" s="53"/>
      <c r="G1177" s="46"/>
      <c r="H1177" s="13" t="s">
        <v>509</v>
      </c>
      <c r="I1177" s="10" t="s">
        <v>1962</v>
      </c>
    </row>
    <row r="1178" spans="1:9" ht="15.75" hidden="1" customHeight="1" x14ac:dyDescent="0.25">
      <c r="A1178" s="4" t="s">
        <v>1649</v>
      </c>
      <c r="B1178" s="10" t="s">
        <v>1956</v>
      </c>
      <c r="C1178" s="10" t="s">
        <v>24</v>
      </c>
      <c r="D1178" s="11">
        <v>5381.54</v>
      </c>
      <c r="E1178" s="70"/>
      <c r="F1178" s="53"/>
      <c r="G1178" s="46"/>
      <c r="H1178" s="13" t="s">
        <v>48</v>
      </c>
      <c r="I1178" s="10" t="s">
        <v>1964</v>
      </c>
    </row>
    <row r="1179" spans="1:9" ht="15.75" hidden="1" customHeight="1" x14ac:dyDescent="0.25">
      <c r="A1179" s="4" t="s">
        <v>1649</v>
      </c>
      <c r="B1179" s="10" t="s">
        <v>1956</v>
      </c>
      <c r="C1179" s="10" t="s">
        <v>28</v>
      </c>
      <c r="D1179" s="11">
        <v>5751.05</v>
      </c>
      <c r="E1179" s="70"/>
      <c r="F1179" s="53"/>
      <c r="G1179" s="46"/>
      <c r="H1179" s="13" t="s">
        <v>70</v>
      </c>
      <c r="I1179" s="10" t="s">
        <v>1966</v>
      </c>
    </row>
    <row r="1180" spans="1:9" ht="15.75" hidden="1" customHeight="1" x14ac:dyDescent="0.25">
      <c r="A1180" s="4" t="s">
        <v>1649</v>
      </c>
      <c r="B1180" s="10" t="s">
        <v>1956</v>
      </c>
      <c r="C1180" s="10" t="s">
        <v>24</v>
      </c>
      <c r="D1180" s="11">
        <v>5840.49</v>
      </c>
      <c r="E1180" s="70"/>
      <c r="F1180" s="53"/>
      <c r="G1180" s="46"/>
      <c r="H1180" s="13" t="s">
        <v>40</v>
      </c>
      <c r="I1180" s="10" t="s">
        <v>477</v>
      </c>
    </row>
    <row r="1181" spans="1:9" ht="15.75" hidden="1" customHeight="1" x14ac:dyDescent="0.25">
      <c r="A1181" s="4" t="s">
        <v>1649</v>
      </c>
      <c r="B1181" s="10" t="s">
        <v>1956</v>
      </c>
      <c r="C1181" s="10" t="s">
        <v>28</v>
      </c>
      <c r="D1181" s="11">
        <v>5888.59</v>
      </c>
      <c r="E1181" s="70"/>
      <c r="F1181" s="53"/>
      <c r="G1181" s="46"/>
      <c r="H1181" s="13" t="s">
        <v>163</v>
      </c>
      <c r="I1181" s="10" t="s">
        <v>1969</v>
      </c>
    </row>
    <row r="1182" spans="1:9" ht="15.75" hidden="1" customHeight="1" x14ac:dyDescent="0.25">
      <c r="A1182" s="4" t="s">
        <v>1649</v>
      </c>
      <c r="B1182" s="10" t="s">
        <v>1956</v>
      </c>
      <c r="C1182" s="10" t="s">
        <v>52</v>
      </c>
      <c r="D1182" s="11">
        <v>6505.65</v>
      </c>
      <c r="E1182" s="70"/>
      <c r="F1182" s="53"/>
      <c r="G1182" s="46"/>
      <c r="H1182" s="13" t="s">
        <v>70</v>
      </c>
      <c r="I1182" s="10" t="s">
        <v>1971</v>
      </c>
    </row>
    <row r="1183" spans="1:9" ht="15.75" hidden="1" customHeight="1" x14ac:dyDescent="0.25">
      <c r="A1183" s="4" t="s">
        <v>1649</v>
      </c>
      <c r="B1183" s="10" t="s">
        <v>1956</v>
      </c>
      <c r="C1183" s="10" t="s">
        <v>24</v>
      </c>
      <c r="D1183" s="11">
        <v>6639.87</v>
      </c>
      <c r="E1183" s="70"/>
      <c r="F1183" s="53"/>
      <c r="G1183" s="46"/>
      <c r="H1183" s="13" t="s">
        <v>29</v>
      </c>
      <c r="I1183" s="10" t="s">
        <v>1973</v>
      </c>
    </row>
    <row r="1184" spans="1:9" ht="15.75" hidden="1" customHeight="1" x14ac:dyDescent="0.25">
      <c r="A1184" s="4" t="s">
        <v>1649</v>
      </c>
      <c r="B1184" s="10" t="s">
        <v>1956</v>
      </c>
      <c r="C1184" s="10" t="s">
        <v>24</v>
      </c>
      <c r="D1184" s="11">
        <v>6920.64</v>
      </c>
      <c r="E1184" s="70"/>
      <c r="F1184" s="53"/>
      <c r="G1184" s="46"/>
      <c r="H1184" s="13" t="s">
        <v>45</v>
      </c>
      <c r="I1184" s="10" t="s">
        <v>477</v>
      </c>
    </row>
    <row r="1185" spans="1:9" ht="15.75" hidden="1" customHeight="1" x14ac:dyDescent="0.25">
      <c r="A1185" s="4" t="s">
        <v>1649</v>
      </c>
      <c r="B1185" s="10" t="s">
        <v>1956</v>
      </c>
      <c r="C1185" s="10" t="s">
        <v>28</v>
      </c>
      <c r="D1185" s="11">
        <v>6920.64</v>
      </c>
      <c r="E1185" s="70"/>
      <c r="F1185" s="53"/>
      <c r="G1185" s="46"/>
      <c r="H1185" s="13" t="s">
        <v>45</v>
      </c>
      <c r="I1185" s="10" t="s">
        <v>1674</v>
      </c>
    </row>
    <row r="1186" spans="1:9" ht="15.75" hidden="1" customHeight="1" x14ac:dyDescent="0.25">
      <c r="A1186" s="4" t="s">
        <v>1649</v>
      </c>
      <c r="B1186" s="10" t="s">
        <v>1956</v>
      </c>
      <c r="C1186" s="10" t="s">
        <v>24</v>
      </c>
      <c r="D1186" s="11">
        <v>9293.02</v>
      </c>
      <c r="E1186" s="70"/>
      <c r="F1186" s="53"/>
      <c r="G1186" s="46"/>
      <c r="H1186" s="13" t="s">
        <v>85</v>
      </c>
      <c r="I1186" s="10" t="s">
        <v>851</v>
      </c>
    </row>
    <row r="1187" spans="1:9" ht="15.75" hidden="1" customHeight="1" x14ac:dyDescent="0.25">
      <c r="A1187" s="4" t="s">
        <v>1649</v>
      </c>
      <c r="B1187" s="10" t="s">
        <v>1956</v>
      </c>
      <c r="C1187" s="10" t="s">
        <v>261</v>
      </c>
      <c r="D1187" s="11">
        <v>17418.11</v>
      </c>
      <c r="E1187" s="70"/>
      <c r="F1187" s="53"/>
      <c r="G1187" s="46"/>
      <c r="H1187" s="13" t="s">
        <v>70</v>
      </c>
      <c r="I1187" s="10" t="s">
        <v>1978</v>
      </c>
    </row>
    <row r="1188" spans="1:9" ht="15.75" hidden="1" customHeight="1" x14ac:dyDescent="0.25">
      <c r="A1188" s="4" t="s">
        <v>1649</v>
      </c>
      <c r="B1188" s="10" t="s">
        <v>1956</v>
      </c>
      <c r="C1188" s="10" t="s">
        <v>28</v>
      </c>
      <c r="D1188" s="11">
        <v>38221.67</v>
      </c>
      <c r="E1188" s="70"/>
      <c r="F1188" s="53"/>
      <c r="G1188" s="46"/>
      <c r="H1188" s="13" t="s">
        <v>40</v>
      </c>
      <c r="I1188" s="10" t="s">
        <v>906</v>
      </c>
    </row>
    <row r="1189" spans="1:9" ht="15.75" hidden="1" customHeight="1" x14ac:dyDescent="0.25">
      <c r="A1189" s="4" t="s">
        <v>1649</v>
      </c>
      <c r="B1189" s="10" t="s">
        <v>1956</v>
      </c>
      <c r="C1189" s="10" t="s">
        <v>24</v>
      </c>
      <c r="D1189" s="11">
        <v>40765.1</v>
      </c>
      <c r="E1189" s="70"/>
      <c r="F1189" s="53"/>
      <c r="G1189" s="46"/>
      <c r="H1189" s="13" t="s">
        <v>67</v>
      </c>
      <c r="I1189" s="10" t="s">
        <v>1404</v>
      </c>
    </row>
    <row r="1190" spans="1:9" ht="15.75" customHeight="1" x14ac:dyDescent="0.25">
      <c r="A1190" s="4" t="s">
        <v>1649</v>
      </c>
      <c r="B1190" s="10" t="s">
        <v>1982</v>
      </c>
      <c r="C1190" s="10" t="s">
        <v>24</v>
      </c>
      <c r="D1190" s="11">
        <v>5189.09</v>
      </c>
      <c r="E1190" s="88">
        <f>F1190/21</f>
        <v>849845.98904761905</v>
      </c>
      <c r="F1190" s="57">
        <v>17846765.77</v>
      </c>
      <c r="G1190" s="50" t="s">
        <v>1957</v>
      </c>
      <c r="H1190" s="13" t="s">
        <v>70</v>
      </c>
      <c r="I1190" s="13" t="s">
        <v>1983</v>
      </c>
    </row>
    <row r="1191" spans="1:9" ht="15.75" hidden="1" customHeight="1" x14ac:dyDescent="0.25">
      <c r="A1191" s="4" t="s">
        <v>1649</v>
      </c>
      <c r="B1191" s="10" t="s">
        <v>1982</v>
      </c>
      <c r="C1191" s="10" t="s">
        <v>24</v>
      </c>
      <c r="D1191" s="11">
        <v>5266.36</v>
      </c>
      <c r="E1191" s="70"/>
      <c r="F1191" s="53"/>
      <c r="G1191" s="46"/>
      <c r="H1191" s="13" t="s">
        <v>163</v>
      </c>
      <c r="I1191" s="10" t="s">
        <v>1985</v>
      </c>
    </row>
    <row r="1192" spans="1:9" ht="15.75" hidden="1" customHeight="1" x14ac:dyDescent="0.25">
      <c r="A1192" s="4" t="s">
        <v>1649</v>
      </c>
      <c r="B1192" s="10" t="s">
        <v>1982</v>
      </c>
      <c r="C1192" s="10" t="s">
        <v>24</v>
      </c>
      <c r="D1192" s="11">
        <v>5353</v>
      </c>
      <c r="E1192" s="70"/>
      <c r="F1192" s="53"/>
      <c r="G1192" s="46"/>
      <c r="H1192" s="13" t="s">
        <v>40</v>
      </c>
      <c r="I1192" s="10" t="s">
        <v>1674</v>
      </c>
    </row>
    <row r="1193" spans="1:9" ht="15.75" hidden="1" customHeight="1" x14ac:dyDescent="0.25">
      <c r="A1193" s="4" t="s">
        <v>1649</v>
      </c>
      <c r="B1193" s="10" t="s">
        <v>1982</v>
      </c>
      <c r="C1193" s="10" t="s">
        <v>24</v>
      </c>
      <c r="D1193" s="11">
        <v>5370</v>
      </c>
      <c r="E1193" s="70"/>
      <c r="F1193" s="53"/>
      <c r="G1193" s="46"/>
      <c r="H1193" s="13" t="s">
        <v>509</v>
      </c>
      <c r="I1193" s="10" t="s">
        <v>1988</v>
      </c>
    </row>
    <row r="1194" spans="1:9" ht="15.75" hidden="1" customHeight="1" x14ac:dyDescent="0.25">
      <c r="A1194" s="4" t="s">
        <v>1649</v>
      </c>
      <c r="B1194" s="10" t="s">
        <v>1982</v>
      </c>
      <c r="C1194" s="10" t="s">
        <v>24</v>
      </c>
      <c r="D1194" s="11">
        <v>5385.78</v>
      </c>
      <c r="E1194" s="70"/>
      <c r="F1194" s="53"/>
      <c r="G1194" s="46"/>
      <c r="H1194" s="13" t="s">
        <v>48</v>
      </c>
      <c r="I1194" s="10" t="s">
        <v>1964</v>
      </c>
    </row>
    <row r="1195" spans="1:9" ht="15.75" hidden="1" customHeight="1" x14ac:dyDescent="0.25">
      <c r="A1195" s="4" t="s">
        <v>1649</v>
      </c>
      <c r="B1195" s="10" t="s">
        <v>1982</v>
      </c>
      <c r="C1195" s="10" t="s">
        <v>28</v>
      </c>
      <c r="D1195" s="11">
        <v>5751.05</v>
      </c>
      <c r="E1195" s="70"/>
      <c r="F1195" s="53"/>
      <c r="G1195" s="46"/>
      <c r="H1195" s="13" t="s">
        <v>70</v>
      </c>
      <c r="I1195" s="10" t="s">
        <v>1991</v>
      </c>
    </row>
    <row r="1196" spans="1:9" ht="15.75" hidden="1" customHeight="1" x14ac:dyDescent="0.25">
      <c r="A1196" s="4" t="s">
        <v>1649</v>
      </c>
      <c r="B1196" s="10" t="s">
        <v>1982</v>
      </c>
      <c r="C1196" s="10" t="s">
        <v>28</v>
      </c>
      <c r="D1196" s="11">
        <v>5799.34</v>
      </c>
      <c r="E1196" s="70"/>
      <c r="F1196" s="53"/>
      <c r="G1196" s="46"/>
      <c r="H1196" s="13" t="s">
        <v>40</v>
      </c>
      <c r="I1196" s="10" t="s">
        <v>477</v>
      </c>
    </row>
    <row r="1197" spans="1:9" ht="15.75" hidden="1" customHeight="1" x14ac:dyDescent="0.25">
      <c r="A1197" s="4" t="s">
        <v>1649</v>
      </c>
      <c r="B1197" s="10" t="s">
        <v>1982</v>
      </c>
      <c r="C1197" s="10" t="s">
        <v>28</v>
      </c>
      <c r="D1197" s="11">
        <v>5864.71</v>
      </c>
      <c r="E1197" s="70"/>
      <c r="F1197" s="53"/>
      <c r="G1197" s="46"/>
      <c r="H1197" s="13" t="s">
        <v>163</v>
      </c>
      <c r="I1197" s="10" t="s">
        <v>1994</v>
      </c>
    </row>
    <row r="1198" spans="1:9" ht="15.75" hidden="1" customHeight="1" x14ac:dyDescent="0.25">
      <c r="A1198" s="4" t="s">
        <v>1649</v>
      </c>
      <c r="B1198" s="10" t="s">
        <v>1982</v>
      </c>
      <c r="C1198" s="10" t="s">
        <v>52</v>
      </c>
      <c r="D1198" s="11">
        <v>5999.99</v>
      </c>
      <c r="E1198" s="70"/>
      <c r="F1198" s="53"/>
      <c r="G1198" s="46"/>
      <c r="H1198" s="13" t="s">
        <v>29</v>
      </c>
      <c r="I1198" s="10" t="s">
        <v>1996</v>
      </c>
    </row>
    <row r="1199" spans="1:9" ht="15.75" hidden="1" customHeight="1" x14ac:dyDescent="0.25">
      <c r="A1199" s="4" t="s">
        <v>1649</v>
      </c>
      <c r="B1199" s="10" t="s">
        <v>1982</v>
      </c>
      <c r="C1199" s="10" t="s">
        <v>28</v>
      </c>
      <c r="D1199" s="11">
        <v>6234.99</v>
      </c>
      <c r="E1199" s="70"/>
      <c r="F1199" s="53"/>
      <c r="G1199" s="46"/>
      <c r="H1199" s="13" t="s">
        <v>29</v>
      </c>
      <c r="I1199" s="10" t="s">
        <v>1998</v>
      </c>
    </row>
    <row r="1200" spans="1:9" ht="15.75" hidden="1" customHeight="1" x14ac:dyDescent="0.25">
      <c r="A1200" s="4" t="s">
        <v>1649</v>
      </c>
      <c r="B1200" s="10" t="s">
        <v>1982</v>
      </c>
      <c r="C1200" s="10" t="s">
        <v>52</v>
      </c>
      <c r="D1200" s="11">
        <v>6285.5</v>
      </c>
      <c r="E1200" s="70"/>
      <c r="F1200" s="53"/>
      <c r="G1200" s="46"/>
      <c r="H1200" s="13" t="s">
        <v>70</v>
      </c>
      <c r="I1200" s="10" t="s">
        <v>1999</v>
      </c>
    </row>
    <row r="1201" spans="1:15" ht="15.75" hidden="1" customHeight="1" x14ac:dyDescent="0.25">
      <c r="A1201" s="4" t="s">
        <v>1649</v>
      </c>
      <c r="B1201" s="10" t="s">
        <v>1982</v>
      </c>
      <c r="C1201" s="10" t="s">
        <v>24</v>
      </c>
      <c r="D1201" s="11">
        <v>6920.64</v>
      </c>
      <c r="E1201" s="70"/>
      <c r="F1201" s="53"/>
      <c r="G1201" s="46"/>
      <c r="H1201" s="13" t="s">
        <v>45</v>
      </c>
      <c r="I1201" s="10" t="s">
        <v>477</v>
      </c>
    </row>
    <row r="1202" spans="1:15" ht="15.75" hidden="1" customHeight="1" x14ac:dyDescent="0.25">
      <c r="A1202" s="4" t="s">
        <v>1649</v>
      </c>
      <c r="B1202" s="10" t="s">
        <v>1982</v>
      </c>
      <c r="C1202" s="10" t="s">
        <v>24</v>
      </c>
      <c r="D1202" s="11">
        <v>8972.43</v>
      </c>
      <c r="E1202" s="70"/>
      <c r="F1202" s="53"/>
      <c r="G1202" s="46"/>
      <c r="H1202" s="13" t="s">
        <v>85</v>
      </c>
      <c r="I1202" s="10" t="s">
        <v>851</v>
      </c>
    </row>
    <row r="1203" spans="1:15" ht="15.75" hidden="1" customHeight="1" x14ac:dyDescent="0.25">
      <c r="A1203" s="4" t="s">
        <v>1649</v>
      </c>
      <c r="B1203" s="10" t="s">
        <v>1982</v>
      </c>
      <c r="C1203" s="10" t="s">
        <v>261</v>
      </c>
      <c r="D1203" s="11">
        <v>18445.21</v>
      </c>
      <c r="E1203" s="70"/>
      <c r="F1203" s="53"/>
      <c r="G1203" s="46"/>
      <c r="H1203" s="13" t="s">
        <v>70</v>
      </c>
      <c r="I1203" s="10" t="s">
        <v>2003</v>
      </c>
    </row>
    <row r="1204" spans="1:15" ht="15.75" hidden="1" customHeight="1" x14ac:dyDescent="0.25">
      <c r="A1204" s="4" t="s">
        <v>1649</v>
      </c>
      <c r="B1204" s="10" t="s">
        <v>1982</v>
      </c>
      <c r="C1204" s="10" t="s">
        <v>52</v>
      </c>
      <c r="D1204" s="11">
        <v>40540.79</v>
      </c>
      <c r="E1204" s="70"/>
      <c r="F1204" s="53"/>
      <c r="G1204" s="46"/>
      <c r="H1204" s="13" t="s">
        <v>40</v>
      </c>
      <c r="I1204" s="10" t="s">
        <v>906</v>
      </c>
    </row>
    <row r="1205" spans="1:15" ht="15.75" hidden="1" customHeight="1" x14ac:dyDescent="0.25">
      <c r="A1205" s="4" t="s">
        <v>1649</v>
      </c>
      <c r="B1205" s="10" t="s">
        <v>1982</v>
      </c>
      <c r="C1205" s="10" t="s">
        <v>24</v>
      </c>
      <c r="D1205" s="11">
        <v>42659.97</v>
      </c>
      <c r="E1205" s="70"/>
      <c r="F1205" s="53"/>
      <c r="G1205" s="46"/>
      <c r="H1205" s="13" t="s">
        <v>29</v>
      </c>
      <c r="I1205" s="10" t="s">
        <v>2006</v>
      </c>
    </row>
    <row r="1206" spans="1:15" ht="15.75" hidden="1" customHeight="1" x14ac:dyDescent="0.25">
      <c r="A1206" s="4" t="s">
        <v>1649</v>
      </c>
      <c r="B1206" s="10" t="s">
        <v>1982</v>
      </c>
      <c r="C1206" s="10" t="s">
        <v>24</v>
      </c>
      <c r="D1206" s="11">
        <v>43168.92</v>
      </c>
      <c r="E1206" s="70"/>
      <c r="F1206" s="53"/>
      <c r="G1206" s="46"/>
      <c r="H1206" s="13" t="s">
        <v>67</v>
      </c>
      <c r="I1206" s="10" t="s">
        <v>1404</v>
      </c>
    </row>
    <row r="1207" spans="1:15" ht="15.75" customHeight="1" x14ac:dyDescent="0.25">
      <c r="A1207" s="4" t="s">
        <v>1649</v>
      </c>
      <c r="B1207" s="10" t="s">
        <v>2009</v>
      </c>
      <c r="C1207" s="10" t="s">
        <v>24</v>
      </c>
      <c r="D1207" s="11">
        <v>22116.33</v>
      </c>
      <c r="E1207" s="88">
        <f>F1207/30</f>
        <v>162467.05666666667</v>
      </c>
      <c r="F1207" s="57">
        <v>4874011.7</v>
      </c>
      <c r="G1207" s="44" t="s">
        <v>2010</v>
      </c>
      <c r="H1207" s="13" t="s">
        <v>29</v>
      </c>
      <c r="I1207" s="13" t="s">
        <v>2011</v>
      </c>
      <c r="J1207" s="23"/>
      <c r="K1207" s="23"/>
      <c r="L1207" s="23"/>
      <c r="M1207" s="23"/>
      <c r="N1207" s="23"/>
      <c r="O1207" s="23"/>
    </row>
    <row r="1208" spans="1:15" ht="15.75" hidden="1" customHeight="1" x14ac:dyDescent="0.25">
      <c r="A1208" s="4" t="s">
        <v>1649</v>
      </c>
      <c r="B1208" s="10" t="s">
        <v>2009</v>
      </c>
      <c r="C1208" s="10" t="s">
        <v>24</v>
      </c>
      <c r="D1208" s="11">
        <v>37141</v>
      </c>
      <c r="E1208" s="70"/>
      <c r="F1208" s="53"/>
      <c r="G1208" s="46"/>
      <c r="H1208" s="13" t="s">
        <v>54</v>
      </c>
      <c r="I1208" s="10" t="s">
        <v>2013</v>
      </c>
    </row>
    <row r="1209" spans="1:15" ht="15.75" hidden="1" customHeight="1" x14ac:dyDescent="0.25">
      <c r="A1209" s="4" t="s">
        <v>1649</v>
      </c>
      <c r="B1209" s="10" t="s">
        <v>2009</v>
      </c>
      <c r="C1209" s="10" t="s">
        <v>24</v>
      </c>
      <c r="D1209" s="11">
        <v>38890.089999999997</v>
      </c>
      <c r="E1209" s="70"/>
      <c r="F1209" s="53"/>
      <c r="G1209" s="46"/>
      <c r="H1209" s="13" t="s">
        <v>67</v>
      </c>
      <c r="I1209" s="10" t="s">
        <v>496</v>
      </c>
    </row>
    <row r="1210" spans="1:15" ht="15.75" hidden="1" customHeight="1" x14ac:dyDescent="0.25">
      <c r="A1210" s="4" t="s">
        <v>1649</v>
      </c>
      <c r="B1210" s="10" t="s">
        <v>2009</v>
      </c>
      <c r="C1210" s="10" t="s">
        <v>24</v>
      </c>
      <c r="D1210" s="11">
        <v>47849.279999999999</v>
      </c>
      <c r="E1210" s="70"/>
      <c r="F1210" s="53"/>
      <c r="G1210" s="46"/>
      <c r="H1210" s="13" t="s">
        <v>398</v>
      </c>
      <c r="I1210" s="10" t="s">
        <v>2016</v>
      </c>
    </row>
    <row r="1211" spans="1:15" ht="15.75" hidden="1" customHeight="1" x14ac:dyDescent="0.25">
      <c r="A1211" s="4" t="s">
        <v>1649</v>
      </c>
      <c r="B1211" s="10" t="s">
        <v>2009</v>
      </c>
      <c r="C1211" s="10" t="s">
        <v>24</v>
      </c>
      <c r="D1211" s="11">
        <v>53640.98</v>
      </c>
      <c r="E1211" s="70"/>
      <c r="F1211" s="53"/>
      <c r="G1211" s="46"/>
      <c r="H1211" s="13" t="s">
        <v>70</v>
      </c>
      <c r="I1211" s="10" t="s">
        <v>2018</v>
      </c>
    </row>
    <row r="1212" spans="1:15" ht="15.75" hidden="1" customHeight="1" x14ac:dyDescent="0.25">
      <c r="A1212" s="4" t="s">
        <v>1649</v>
      </c>
      <c r="B1212" s="10" t="s">
        <v>2009</v>
      </c>
      <c r="C1212" s="10" t="s">
        <v>28</v>
      </c>
      <c r="D1212" s="11">
        <v>54099.39</v>
      </c>
      <c r="E1212" s="70"/>
      <c r="F1212" s="53"/>
      <c r="G1212" s="46"/>
      <c r="H1212" s="13" t="s">
        <v>70</v>
      </c>
      <c r="I1212" s="10" t="s">
        <v>2020</v>
      </c>
    </row>
    <row r="1213" spans="1:15" ht="15.75" hidden="1" customHeight="1" x14ac:dyDescent="0.25">
      <c r="A1213" s="4" t="s">
        <v>1649</v>
      </c>
      <c r="B1213" s="10" t="s">
        <v>2009</v>
      </c>
      <c r="C1213" s="10" t="s">
        <v>24</v>
      </c>
      <c r="D1213" s="11">
        <v>54680.42</v>
      </c>
      <c r="E1213" s="70"/>
      <c r="F1213" s="53"/>
      <c r="G1213" s="46"/>
      <c r="H1213" s="13" t="s">
        <v>163</v>
      </c>
      <c r="I1213" s="10" t="s">
        <v>2022</v>
      </c>
    </row>
    <row r="1214" spans="1:15" ht="15.75" hidden="1" customHeight="1" x14ac:dyDescent="0.25">
      <c r="A1214" s="4" t="s">
        <v>1649</v>
      </c>
      <c r="B1214" s="10" t="s">
        <v>2009</v>
      </c>
      <c r="C1214" s="10" t="s">
        <v>24</v>
      </c>
      <c r="D1214" s="11">
        <v>55996.85</v>
      </c>
      <c r="E1214" s="70"/>
      <c r="F1214" s="53"/>
      <c r="G1214" s="46"/>
      <c r="H1214" s="13" t="s">
        <v>40</v>
      </c>
      <c r="I1214" s="10" t="s">
        <v>697</v>
      </c>
    </row>
    <row r="1215" spans="1:15" ht="15.75" hidden="1" customHeight="1" x14ac:dyDescent="0.25">
      <c r="A1215" s="4" t="s">
        <v>1649</v>
      </c>
      <c r="B1215" s="10" t="s">
        <v>2009</v>
      </c>
      <c r="C1215" s="10" t="s">
        <v>24</v>
      </c>
      <c r="D1215" s="11">
        <v>56758.879999999997</v>
      </c>
      <c r="E1215" s="70"/>
      <c r="F1215" s="53"/>
      <c r="G1215" s="46"/>
      <c r="H1215" s="13" t="s">
        <v>48</v>
      </c>
      <c r="I1215" s="10" t="s">
        <v>2025</v>
      </c>
    </row>
    <row r="1216" spans="1:15" ht="15.75" hidden="1" customHeight="1" x14ac:dyDescent="0.25">
      <c r="A1216" s="4" t="s">
        <v>1649</v>
      </c>
      <c r="B1216" s="10" t="s">
        <v>2009</v>
      </c>
      <c r="C1216" s="10" t="s">
        <v>24</v>
      </c>
      <c r="D1216" s="11">
        <v>62031.57</v>
      </c>
      <c r="E1216" s="70"/>
      <c r="F1216" s="53"/>
      <c r="G1216" s="46"/>
      <c r="H1216" s="13" t="s">
        <v>45</v>
      </c>
      <c r="I1216" s="10" t="s">
        <v>851</v>
      </c>
    </row>
    <row r="1217" spans="1:9" ht="15.75" hidden="1" customHeight="1" x14ac:dyDescent="0.25">
      <c r="A1217" s="4" t="s">
        <v>1649</v>
      </c>
      <c r="B1217" s="10" t="s">
        <v>2009</v>
      </c>
      <c r="C1217" s="10" t="s">
        <v>28</v>
      </c>
      <c r="D1217" s="11">
        <v>62031.57</v>
      </c>
      <c r="E1217" s="70"/>
      <c r="F1217" s="53"/>
      <c r="G1217" s="46"/>
      <c r="H1217" s="13" t="s">
        <v>45</v>
      </c>
      <c r="I1217" s="10" t="s">
        <v>500</v>
      </c>
    </row>
    <row r="1218" spans="1:9" ht="15.75" hidden="1" customHeight="1" x14ac:dyDescent="0.25">
      <c r="A1218" s="4" t="s">
        <v>1649</v>
      </c>
      <c r="B1218" s="10" t="s">
        <v>2009</v>
      </c>
      <c r="C1218" s="10" t="s">
        <v>24</v>
      </c>
      <c r="D1218" s="11">
        <v>79089.02</v>
      </c>
      <c r="E1218" s="70"/>
      <c r="F1218" s="53"/>
      <c r="G1218" s="46"/>
      <c r="H1218" s="13" t="s">
        <v>85</v>
      </c>
      <c r="I1218" s="10" t="s">
        <v>851</v>
      </c>
    </row>
    <row r="1219" spans="1:9" ht="15.75" customHeight="1" x14ac:dyDescent="0.25">
      <c r="A1219" s="4" t="s">
        <v>1649</v>
      </c>
      <c r="B1219" s="10" t="s">
        <v>2030</v>
      </c>
      <c r="C1219" s="10" t="s">
        <v>24</v>
      </c>
      <c r="D1219" s="11">
        <v>15133.51</v>
      </c>
      <c r="E1219" s="88">
        <f>F1219/30</f>
        <v>70936.932333333345</v>
      </c>
      <c r="F1219" s="55">
        <v>2128107.9700000002</v>
      </c>
      <c r="G1219" s="44" t="s">
        <v>2031</v>
      </c>
      <c r="H1219" s="13" t="s">
        <v>67</v>
      </c>
      <c r="I1219" s="13" t="s">
        <v>496</v>
      </c>
    </row>
    <row r="1220" spans="1:9" ht="15.75" hidden="1" customHeight="1" x14ac:dyDescent="0.25">
      <c r="A1220" s="4" t="s">
        <v>1649</v>
      </c>
      <c r="B1220" s="10" t="s">
        <v>2030</v>
      </c>
      <c r="C1220" s="10" t="s">
        <v>24</v>
      </c>
      <c r="D1220" s="11">
        <v>16167</v>
      </c>
      <c r="E1220" s="70"/>
      <c r="F1220" s="53"/>
      <c r="G1220" s="46"/>
      <c r="H1220" s="13" t="s">
        <v>54</v>
      </c>
      <c r="I1220" s="10" t="s">
        <v>2013</v>
      </c>
    </row>
    <row r="1221" spans="1:9" ht="15.75" hidden="1" customHeight="1" x14ac:dyDescent="0.25">
      <c r="A1221" s="4" t="s">
        <v>1649</v>
      </c>
      <c r="B1221" s="10" t="s">
        <v>2030</v>
      </c>
      <c r="C1221" s="10" t="s">
        <v>24</v>
      </c>
      <c r="D1221" s="11">
        <v>18585.990000000002</v>
      </c>
      <c r="E1221" s="70"/>
      <c r="F1221" s="53"/>
      <c r="G1221" s="46"/>
      <c r="H1221" s="13" t="s">
        <v>398</v>
      </c>
      <c r="I1221" s="10" t="s">
        <v>2016</v>
      </c>
    </row>
    <row r="1222" spans="1:9" ht="15.75" hidden="1" customHeight="1" x14ac:dyDescent="0.25">
      <c r="A1222" s="4" t="s">
        <v>1649</v>
      </c>
      <c r="B1222" s="10" t="s">
        <v>2030</v>
      </c>
      <c r="C1222" s="10" t="s">
        <v>28</v>
      </c>
      <c r="D1222" s="11">
        <v>21013.7</v>
      </c>
      <c r="E1222" s="70"/>
      <c r="F1222" s="53"/>
      <c r="G1222" s="46"/>
      <c r="H1222" s="13" t="s">
        <v>70</v>
      </c>
      <c r="I1222" s="10" t="s">
        <v>2035</v>
      </c>
    </row>
    <row r="1223" spans="1:9" ht="15.75" hidden="1" customHeight="1" x14ac:dyDescent="0.25">
      <c r="A1223" s="4" t="s">
        <v>1649</v>
      </c>
      <c r="B1223" s="10" t="s">
        <v>2030</v>
      </c>
      <c r="C1223" s="10" t="s">
        <v>24</v>
      </c>
      <c r="D1223" s="11">
        <v>21347.49</v>
      </c>
      <c r="E1223" s="70"/>
      <c r="F1223" s="53"/>
      <c r="G1223" s="46"/>
      <c r="H1223" s="13" t="s">
        <v>163</v>
      </c>
      <c r="I1223" s="10" t="s">
        <v>2037</v>
      </c>
    </row>
    <row r="1224" spans="1:9" ht="15.75" hidden="1" customHeight="1" x14ac:dyDescent="0.25">
      <c r="A1224" s="4" t="s">
        <v>1649</v>
      </c>
      <c r="B1224" s="10" t="s">
        <v>2030</v>
      </c>
      <c r="C1224" s="10" t="s">
        <v>24</v>
      </c>
      <c r="D1224" s="11">
        <v>23199.23</v>
      </c>
      <c r="E1224" s="70"/>
      <c r="F1224" s="53"/>
      <c r="G1224" s="46"/>
      <c r="H1224" s="13" t="s">
        <v>40</v>
      </c>
      <c r="I1224" s="10" t="s">
        <v>697</v>
      </c>
    </row>
    <row r="1225" spans="1:9" ht="15.75" hidden="1" customHeight="1" x14ac:dyDescent="0.25">
      <c r="A1225" s="4" t="s">
        <v>1649</v>
      </c>
      <c r="B1225" s="10" t="s">
        <v>2030</v>
      </c>
      <c r="C1225" s="10" t="s">
        <v>24</v>
      </c>
      <c r="D1225" s="11">
        <v>24376.23</v>
      </c>
      <c r="E1225" s="70"/>
      <c r="F1225" s="53"/>
      <c r="G1225" s="46"/>
      <c r="H1225" s="13" t="s">
        <v>70</v>
      </c>
      <c r="I1225" s="10" t="s">
        <v>2040</v>
      </c>
    </row>
    <row r="1226" spans="1:9" ht="15.75" hidden="1" customHeight="1" x14ac:dyDescent="0.25">
      <c r="A1226" s="4" t="s">
        <v>1649</v>
      </c>
      <c r="B1226" s="10" t="s">
        <v>2030</v>
      </c>
      <c r="C1226" s="10" t="s">
        <v>24</v>
      </c>
      <c r="D1226" s="11">
        <v>25790.29</v>
      </c>
      <c r="E1226" s="70"/>
      <c r="F1226" s="53"/>
      <c r="G1226" s="46"/>
      <c r="H1226" s="13" t="s">
        <v>48</v>
      </c>
      <c r="I1226" s="10" t="s">
        <v>851</v>
      </c>
    </row>
    <row r="1227" spans="1:9" ht="15.75" hidden="1" customHeight="1" x14ac:dyDescent="0.25">
      <c r="A1227" s="4" t="s">
        <v>1649</v>
      </c>
      <c r="B1227" s="10" t="s">
        <v>2030</v>
      </c>
      <c r="C1227" s="10" t="s">
        <v>24</v>
      </c>
      <c r="D1227" s="11">
        <v>35940.57</v>
      </c>
      <c r="E1227" s="70"/>
      <c r="F1227" s="53"/>
      <c r="G1227" s="46"/>
      <c r="H1227" s="13" t="s">
        <v>85</v>
      </c>
      <c r="I1227" s="10" t="s">
        <v>851</v>
      </c>
    </row>
    <row r="1228" spans="1:9" ht="15.75" hidden="1" customHeight="1" x14ac:dyDescent="0.25">
      <c r="A1228" s="4" t="s">
        <v>1649</v>
      </c>
      <c r="B1228" s="10" t="s">
        <v>2030</v>
      </c>
      <c r="C1228" s="10" t="s">
        <v>24</v>
      </c>
      <c r="D1228" s="11">
        <v>61471.21</v>
      </c>
      <c r="E1228" s="70"/>
      <c r="F1228" s="53"/>
      <c r="G1228" s="46"/>
      <c r="H1228" s="13" t="s">
        <v>29</v>
      </c>
      <c r="I1228" s="10" t="s">
        <v>2011</v>
      </c>
    </row>
    <row r="1229" spans="1:9" ht="15.75" hidden="1" customHeight="1" x14ac:dyDescent="0.25">
      <c r="A1229" s="4" t="s">
        <v>1649</v>
      </c>
      <c r="B1229" s="10" t="s">
        <v>2030</v>
      </c>
      <c r="C1229" s="10" t="s">
        <v>24</v>
      </c>
      <c r="D1229" s="11">
        <v>69632.649999999994</v>
      </c>
      <c r="E1229" s="70"/>
      <c r="F1229" s="53"/>
      <c r="G1229" s="46"/>
      <c r="H1229" s="13" t="s">
        <v>45</v>
      </c>
      <c r="I1229" s="10" t="s">
        <v>851</v>
      </c>
    </row>
    <row r="1230" spans="1:9" ht="15.75" hidden="1" customHeight="1" x14ac:dyDescent="0.25">
      <c r="A1230" s="4" t="s">
        <v>1649</v>
      </c>
      <c r="B1230" s="10" t="s">
        <v>2030</v>
      </c>
      <c r="C1230" s="10" t="s">
        <v>28</v>
      </c>
      <c r="D1230" s="11">
        <v>69632.649999999994</v>
      </c>
      <c r="E1230" s="70"/>
      <c r="F1230" s="53"/>
      <c r="G1230" s="46"/>
      <c r="H1230" s="13" t="s">
        <v>45</v>
      </c>
      <c r="I1230" s="10" t="s">
        <v>500</v>
      </c>
    </row>
    <row r="1231" spans="1:9" ht="15.75" customHeight="1" x14ac:dyDescent="0.25">
      <c r="A1231" s="4" t="s">
        <v>1649</v>
      </c>
      <c r="B1231" s="10" t="s">
        <v>2046</v>
      </c>
      <c r="C1231" s="10" t="s">
        <v>24</v>
      </c>
      <c r="D1231" s="11">
        <v>440278.58</v>
      </c>
      <c r="E1231" s="88">
        <f>+F1231</f>
        <v>951426.79</v>
      </c>
      <c r="F1231" s="55">
        <v>951426.79</v>
      </c>
      <c r="G1231" s="44" t="s">
        <v>2047</v>
      </c>
      <c r="H1231" s="13" t="s">
        <v>45</v>
      </c>
      <c r="I1231" s="13" t="s">
        <v>1808</v>
      </c>
    </row>
    <row r="1232" spans="1:9" ht="15.75" hidden="1" customHeight="1" x14ac:dyDescent="0.25">
      <c r="A1232" s="4" t="s">
        <v>1649</v>
      </c>
      <c r="B1232" s="10" t="s">
        <v>2046</v>
      </c>
      <c r="C1232" s="10" t="s">
        <v>24</v>
      </c>
      <c r="D1232" s="11">
        <v>553090.92000000004</v>
      </c>
      <c r="E1232" s="70"/>
      <c r="F1232" s="53"/>
      <c r="G1232" s="46"/>
      <c r="H1232" s="13" t="s">
        <v>85</v>
      </c>
      <c r="I1232" s="10" t="s">
        <v>1808</v>
      </c>
    </row>
    <row r="1233" spans="1:9" ht="15.75" customHeight="1" x14ac:dyDescent="0.25">
      <c r="A1233" s="4" t="s">
        <v>1649</v>
      </c>
      <c r="B1233" s="10" t="s">
        <v>2050</v>
      </c>
      <c r="C1233" s="10" t="s">
        <v>24</v>
      </c>
      <c r="D1233" s="11">
        <v>34602.269999999997</v>
      </c>
      <c r="E1233" s="88">
        <f>F1233/180</f>
        <v>116207.89305555556</v>
      </c>
      <c r="F1233" s="55">
        <v>20917420.75</v>
      </c>
      <c r="G1233" s="44" t="s">
        <v>2051</v>
      </c>
      <c r="H1233" s="13" t="s">
        <v>67</v>
      </c>
      <c r="I1233" s="13" t="s">
        <v>496</v>
      </c>
    </row>
    <row r="1234" spans="1:9" ht="15.75" hidden="1" customHeight="1" x14ac:dyDescent="0.25">
      <c r="A1234" s="4" t="s">
        <v>1649</v>
      </c>
      <c r="B1234" s="10" t="s">
        <v>2050</v>
      </c>
      <c r="C1234" s="10" t="s">
        <v>28</v>
      </c>
      <c r="D1234" s="11">
        <v>52767.85</v>
      </c>
      <c r="E1234" s="70"/>
      <c r="F1234" s="53"/>
      <c r="G1234" s="46"/>
      <c r="H1234" s="13" t="s">
        <v>67</v>
      </c>
      <c r="I1234" s="10" t="s">
        <v>2053</v>
      </c>
    </row>
    <row r="1235" spans="1:9" ht="15.75" hidden="1" customHeight="1" x14ac:dyDescent="0.25">
      <c r="A1235" s="4" t="s">
        <v>1649</v>
      </c>
      <c r="B1235" s="10" t="s">
        <v>2050</v>
      </c>
      <c r="C1235" s="10" t="s">
        <v>24</v>
      </c>
      <c r="D1235" s="11">
        <v>59492.05</v>
      </c>
      <c r="E1235" s="70"/>
      <c r="F1235" s="53"/>
      <c r="G1235" s="46"/>
      <c r="H1235" s="13" t="s">
        <v>40</v>
      </c>
      <c r="I1235" s="10" t="s">
        <v>500</v>
      </c>
    </row>
    <row r="1236" spans="1:9" ht="15.75" hidden="1" customHeight="1" x14ac:dyDescent="0.25">
      <c r="A1236" s="4" t="s">
        <v>1649</v>
      </c>
      <c r="B1236" s="10" t="s">
        <v>2050</v>
      </c>
      <c r="C1236" s="10" t="s">
        <v>24</v>
      </c>
      <c r="D1236" s="11">
        <v>60555.55</v>
      </c>
      <c r="E1236" s="70"/>
      <c r="F1236" s="53"/>
      <c r="G1236" s="46"/>
      <c r="H1236" s="13" t="s">
        <v>222</v>
      </c>
      <c r="I1236" s="10" t="s">
        <v>500</v>
      </c>
    </row>
    <row r="1237" spans="1:9" ht="15.75" hidden="1" customHeight="1" x14ac:dyDescent="0.25">
      <c r="A1237" s="4" t="s">
        <v>1649</v>
      </c>
      <c r="B1237" s="10" t="s">
        <v>2050</v>
      </c>
      <c r="C1237" s="10" t="s">
        <v>24</v>
      </c>
      <c r="D1237" s="11">
        <v>84821.96</v>
      </c>
      <c r="E1237" s="70"/>
      <c r="F1237" s="53"/>
      <c r="G1237" s="46"/>
      <c r="H1237" s="13" t="s">
        <v>398</v>
      </c>
      <c r="I1237" s="10" t="s">
        <v>2057</v>
      </c>
    </row>
    <row r="1238" spans="1:9" ht="15.75" hidden="1" customHeight="1" x14ac:dyDescent="0.25">
      <c r="A1238" s="4" t="s">
        <v>1649</v>
      </c>
      <c r="B1238" s="10" t="s">
        <v>2050</v>
      </c>
      <c r="C1238" s="10" t="s">
        <v>24</v>
      </c>
      <c r="D1238" s="11">
        <v>103548.83</v>
      </c>
      <c r="E1238" s="70"/>
      <c r="F1238" s="53"/>
      <c r="G1238" s="46"/>
      <c r="H1238" s="13" t="s">
        <v>45</v>
      </c>
      <c r="I1238" s="10" t="s">
        <v>2059</v>
      </c>
    </row>
    <row r="1239" spans="1:9" ht="15.75" hidden="1" customHeight="1" x14ac:dyDescent="0.25">
      <c r="A1239" s="4" t="s">
        <v>1649</v>
      </c>
      <c r="B1239" s="10" t="s">
        <v>2050</v>
      </c>
      <c r="C1239" s="10" t="s">
        <v>24</v>
      </c>
      <c r="D1239" s="11">
        <v>5696768</v>
      </c>
      <c r="E1239" s="70"/>
      <c r="F1239" s="53"/>
      <c r="G1239" s="46"/>
      <c r="H1239" s="13" t="s">
        <v>48</v>
      </c>
      <c r="I1239" s="10" t="s">
        <v>2061</v>
      </c>
    </row>
    <row r="1240" spans="1:9" ht="15.75" customHeight="1" x14ac:dyDescent="0.25">
      <c r="A1240" s="4" t="s">
        <v>1649</v>
      </c>
      <c r="B1240" s="10" t="s">
        <v>2063</v>
      </c>
      <c r="C1240" s="10" t="s">
        <v>24</v>
      </c>
      <c r="D1240" s="11">
        <v>170221.35</v>
      </c>
      <c r="E1240" s="88">
        <f>+F1240</f>
        <v>304234</v>
      </c>
      <c r="F1240" s="55">
        <v>304234</v>
      </c>
      <c r="G1240" s="44" t="s">
        <v>2064</v>
      </c>
      <c r="H1240" s="13" t="s">
        <v>70</v>
      </c>
      <c r="I1240" s="13" t="s">
        <v>2065</v>
      </c>
    </row>
    <row r="1241" spans="1:9" ht="15.75" hidden="1" customHeight="1" x14ac:dyDescent="0.25">
      <c r="A1241" s="4" t="s">
        <v>1649</v>
      </c>
      <c r="B1241" s="10" t="s">
        <v>2063</v>
      </c>
      <c r="C1241" s="10" t="s">
        <v>24</v>
      </c>
      <c r="D1241" s="11">
        <v>171453.24</v>
      </c>
      <c r="E1241" s="70"/>
      <c r="F1241" s="53"/>
      <c r="G1241" s="46"/>
      <c r="H1241" s="13" t="s">
        <v>40</v>
      </c>
      <c r="I1241" s="10" t="s">
        <v>477</v>
      </c>
    </row>
    <row r="1242" spans="1:9" ht="15.75" hidden="1" customHeight="1" x14ac:dyDescent="0.25">
      <c r="A1242" s="4" t="s">
        <v>1649</v>
      </c>
      <c r="B1242" s="10" t="s">
        <v>2063</v>
      </c>
      <c r="C1242" s="10" t="s">
        <v>24</v>
      </c>
      <c r="D1242" s="11">
        <v>172063.62</v>
      </c>
      <c r="E1242" s="70"/>
      <c r="F1242" s="53"/>
      <c r="G1242" s="46"/>
      <c r="H1242" s="13" t="s">
        <v>398</v>
      </c>
      <c r="I1242" s="10" t="s">
        <v>2068</v>
      </c>
    </row>
    <row r="1243" spans="1:9" ht="15.75" hidden="1" customHeight="1" x14ac:dyDescent="0.25">
      <c r="A1243" s="4" t="s">
        <v>1649</v>
      </c>
      <c r="B1243" s="10" t="s">
        <v>2063</v>
      </c>
      <c r="C1243" s="10" t="s">
        <v>24</v>
      </c>
      <c r="D1243" s="11">
        <v>172571.88</v>
      </c>
      <c r="E1243" s="70"/>
      <c r="F1243" s="53"/>
      <c r="G1243" s="46"/>
      <c r="H1243" s="13" t="s">
        <v>163</v>
      </c>
      <c r="I1243" s="10" t="s">
        <v>2070</v>
      </c>
    </row>
    <row r="1244" spans="1:9" ht="15.75" hidden="1" customHeight="1" x14ac:dyDescent="0.25">
      <c r="A1244" s="4" t="s">
        <v>1649</v>
      </c>
      <c r="B1244" s="10" t="s">
        <v>2063</v>
      </c>
      <c r="C1244" s="10" t="s">
        <v>24</v>
      </c>
      <c r="D1244" s="11">
        <v>173601.2</v>
      </c>
      <c r="E1244" s="70"/>
      <c r="F1244" s="53"/>
      <c r="G1244" s="46"/>
      <c r="H1244" s="13" t="s">
        <v>48</v>
      </c>
      <c r="I1244" s="10" t="s">
        <v>2072</v>
      </c>
    </row>
    <row r="1245" spans="1:9" ht="15.75" hidden="1" customHeight="1" x14ac:dyDescent="0.25">
      <c r="A1245" s="4" t="s">
        <v>1649</v>
      </c>
      <c r="B1245" s="10" t="s">
        <v>2063</v>
      </c>
      <c r="C1245" s="10" t="s">
        <v>24</v>
      </c>
      <c r="D1245" s="11">
        <v>185141.55</v>
      </c>
      <c r="E1245" s="70"/>
      <c r="F1245" s="53"/>
      <c r="G1245" s="46"/>
      <c r="H1245" s="13" t="s">
        <v>189</v>
      </c>
      <c r="I1245" s="10" t="s">
        <v>2074</v>
      </c>
    </row>
    <row r="1246" spans="1:9" ht="15.75" hidden="1" customHeight="1" x14ac:dyDescent="0.25">
      <c r="A1246" s="4" t="s">
        <v>1649</v>
      </c>
      <c r="B1246" s="10" t="s">
        <v>2063</v>
      </c>
      <c r="C1246" s="10" t="s">
        <v>24</v>
      </c>
      <c r="D1246" s="11">
        <v>197421.21</v>
      </c>
      <c r="E1246" s="70"/>
      <c r="F1246" s="53"/>
      <c r="G1246" s="46"/>
      <c r="H1246" s="13" t="s">
        <v>29</v>
      </c>
      <c r="I1246" s="10" t="s">
        <v>2076</v>
      </c>
    </row>
    <row r="1247" spans="1:9" ht="15.75" hidden="1" customHeight="1" x14ac:dyDescent="0.25">
      <c r="A1247" s="4" t="s">
        <v>1649</v>
      </c>
      <c r="B1247" s="10" t="s">
        <v>2063</v>
      </c>
      <c r="C1247" s="10" t="s">
        <v>24</v>
      </c>
      <c r="D1247" s="11">
        <v>202143.93</v>
      </c>
      <c r="E1247" s="70"/>
      <c r="F1247" s="53"/>
      <c r="G1247" s="46"/>
      <c r="H1247" s="13" t="s">
        <v>45</v>
      </c>
      <c r="I1247" s="10" t="s">
        <v>477</v>
      </c>
    </row>
    <row r="1248" spans="1:9" ht="15.75" hidden="1" customHeight="1" x14ac:dyDescent="0.25">
      <c r="A1248" s="4" t="s">
        <v>1649</v>
      </c>
      <c r="B1248" s="10" t="s">
        <v>2063</v>
      </c>
      <c r="C1248" s="10" t="s">
        <v>24</v>
      </c>
      <c r="D1248" s="11">
        <v>205222</v>
      </c>
      <c r="E1248" s="70"/>
      <c r="F1248" s="53"/>
      <c r="G1248" s="46"/>
      <c r="H1248" s="13" t="s">
        <v>54</v>
      </c>
      <c r="I1248" s="10" t="s">
        <v>2068</v>
      </c>
    </row>
    <row r="1249" spans="1:9" ht="15.75" customHeight="1" x14ac:dyDescent="0.25">
      <c r="A1249" s="4" t="s">
        <v>1649</v>
      </c>
      <c r="B1249" s="10" t="s">
        <v>2080</v>
      </c>
      <c r="C1249" s="10" t="s">
        <v>24</v>
      </c>
      <c r="D1249" s="11">
        <v>23555</v>
      </c>
      <c r="E1249" s="88">
        <f>+F1249</f>
        <v>45210.71</v>
      </c>
      <c r="F1249" s="55">
        <v>45210.71</v>
      </c>
      <c r="G1249" s="44" t="s">
        <v>2081</v>
      </c>
      <c r="H1249" s="13" t="s">
        <v>54</v>
      </c>
      <c r="I1249" s="13" t="s">
        <v>2082</v>
      </c>
    </row>
    <row r="1250" spans="1:9" ht="15.75" hidden="1" customHeight="1" x14ac:dyDescent="0.25">
      <c r="A1250" s="4" t="s">
        <v>1649</v>
      </c>
      <c r="B1250" s="10" t="s">
        <v>2080</v>
      </c>
      <c r="C1250" s="10" t="s">
        <v>24</v>
      </c>
      <c r="D1250" s="11">
        <v>23893.61</v>
      </c>
      <c r="E1250" s="70"/>
      <c r="F1250" s="53"/>
      <c r="G1250" s="46"/>
      <c r="H1250" s="13" t="s">
        <v>70</v>
      </c>
      <c r="I1250" s="10" t="s">
        <v>2084</v>
      </c>
    </row>
    <row r="1251" spans="1:9" ht="15.75" hidden="1" customHeight="1" x14ac:dyDescent="0.25">
      <c r="A1251" s="4" t="s">
        <v>1649</v>
      </c>
      <c r="B1251" s="10" t="s">
        <v>2080</v>
      </c>
      <c r="C1251" s="10" t="s">
        <v>24</v>
      </c>
      <c r="D1251" s="11">
        <v>26863.32</v>
      </c>
      <c r="E1251" s="70"/>
      <c r="F1251" s="53"/>
      <c r="G1251" s="46"/>
      <c r="H1251" s="13" t="s">
        <v>40</v>
      </c>
      <c r="I1251" s="10" t="s">
        <v>506</v>
      </c>
    </row>
    <row r="1252" spans="1:9" ht="15.75" hidden="1" customHeight="1" x14ac:dyDescent="0.25">
      <c r="A1252" s="4" t="s">
        <v>1649</v>
      </c>
      <c r="B1252" s="10" t="s">
        <v>2080</v>
      </c>
      <c r="C1252" s="10" t="s">
        <v>24</v>
      </c>
      <c r="D1252" s="11">
        <v>27861.03</v>
      </c>
      <c r="E1252" s="70"/>
      <c r="F1252" s="53"/>
      <c r="G1252" s="46"/>
      <c r="H1252" s="13" t="s">
        <v>156</v>
      </c>
      <c r="I1252" s="10" t="s">
        <v>506</v>
      </c>
    </row>
    <row r="1253" spans="1:9" ht="15.75" hidden="1" customHeight="1" x14ac:dyDescent="0.25">
      <c r="A1253" s="4" t="s">
        <v>1649</v>
      </c>
      <c r="B1253" s="10" t="s">
        <v>2080</v>
      </c>
      <c r="C1253" s="10" t="s">
        <v>24</v>
      </c>
      <c r="D1253" s="11">
        <v>30347.18</v>
      </c>
      <c r="E1253" s="70"/>
      <c r="F1253" s="53"/>
      <c r="G1253" s="46"/>
      <c r="H1253" s="13" t="s">
        <v>29</v>
      </c>
      <c r="I1253" s="10" t="s">
        <v>2088</v>
      </c>
    </row>
    <row r="1254" spans="1:9" ht="15.75" hidden="1" customHeight="1" x14ac:dyDescent="0.25">
      <c r="A1254" s="4" t="s">
        <v>1649</v>
      </c>
      <c r="B1254" s="10" t="s">
        <v>2080</v>
      </c>
      <c r="C1254" s="10" t="s">
        <v>24</v>
      </c>
      <c r="D1254" s="11">
        <v>34143.22</v>
      </c>
      <c r="E1254" s="70"/>
      <c r="F1254" s="53"/>
      <c r="G1254" s="46"/>
      <c r="H1254" s="13" t="s">
        <v>45</v>
      </c>
      <c r="I1254" s="10" t="s">
        <v>506</v>
      </c>
    </row>
    <row r="1255" spans="1:9" ht="15.75" customHeight="1" x14ac:dyDescent="0.25">
      <c r="A1255" s="4" t="s">
        <v>1649</v>
      </c>
      <c r="B1255" s="10" t="s">
        <v>2091</v>
      </c>
      <c r="C1255" s="10" t="s">
        <v>24</v>
      </c>
      <c r="D1255" s="11">
        <v>1902071.36</v>
      </c>
      <c r="E1255" s="88">
        <f>+F1255</f>
        <v>5599151.4199999999</v>
      </c>
      <c r="F1255" s="55">
        <v>5599151.4199999999</v>
      </c>
      <c r="G1255" s="44" t="s">
        <v>2092</v>
      </c>
      <c r="H1255" s="13" t="s">
        <v>67</v>
      </c>
      <c r="I1255" s="13" t="s">
        <v>403</v>
      </c>
    </row>
    <row r="1256" spans="1:9" ht="15.75" hidden="1" customHeight="1" x14ac:dyDescent="0.25">
      <c r="A1256" s="4" t="s">
        <v>1649</v>
      </c>
      <c r="B1256" s="10" t="s">
        <v>2091</v>
      </c>
      <c r="C1256" s="10" t="s">
        <v>24</v>
      </c>
      <c r="D1256" s="11">
        <v>1917072.88</v>
      </c>
      <c r="E1256" s="70"/>
      <c r="F1256" s="53"/>
      <c r="G1256" s="46"/>
      <c r="H1256" s="13" t="s">
        <v>398</v>
      </c>
      <c r="I1256" s="10" t="s">
        <v>2094</v>
      </c>
    </row>
    <row r="1257" spans="1:9" ht="15.75" hidden="1" customHeight="1" x14ac:dyDescent="0.25">
      <c r="A1257" s="4" t="s">
        <v>1649</v>
      </c>
      <c r="B1257" s="10" t="s">
        <v>2091</v>
      </c>
      <c r="C1257" s="10" t="s">
        <v>24</v>
      </c>
      <c r="D1257" s="11">
        <v>1939542.16</v>
      </c>
      <c r="E1257" s="70"/>
      <c r="F1257" s="53"/>
      <c r="G1257" s="46"/>
      <c r="H1257" s="13" t="s">
        <v>70</v>
      </c>
      <c r="I1257" s="10" t="s">
        <v>2096</v>
      </c>
    </row>
    <row r="1258" spans="1:9" ht="15.75" hidden="1" customHeight="1" x14ac:dyDescent="0.25">
      <c r="A1258" s="4" t="s">
        <v>1649</v>
      </c>
      <c r="B1258" s="10" t="s">
        <v>2091</v>
      </c>
      <c r="C1258" s="10" t="s">
        <v>24</v>
      </c>
      <c r="D1258" s="11">
        <v>1966931.99</v>
      </c>
      <c r="E1258" s="70"/>
      <c r="F1258" s="53"/>
      <c r="G1258" s="46"/>
      <c r="H1258" s="13" t="s">
        <v>409</v>
      </c>
      <c r="I1258" s="10" t="s">
        <v>2094</v>
      </c>
    </row>
    <row r="1259" spans="1:9" ht="15.75" hidden="1" customHeight="1" x14ac:dyDescent="0.25">
      <c r="A1259" s="4" t="s">
        <v>1649</v>
      </c>
      <c r="B1259" s="10" t="s">
        <v>2091</v>
      </c>
      <c r="C1259" s="10" t="s">
        <v>24</v>
      </c>
      <c r="D1259" s="11">
        <v>1968515.9</v>
      </c>
      <c r="E1259" s="70"/>
      <c r="F1259" s="53"/>
      <c r="G1259" s="46"/>
      <c r="H1259" s="13" t="s">
        <v>48</v>
      </c>
      <c r="I1259" s="10" t="s">
        <v>2099</v>
      </c>
    </row>
    <row r="1260" spans="1:9" ht="15.75" hidden="1" customHeight="1" x14ac:dyDescent="0.25">
      <c r="A1260" s="4" t="s">
        <v>1649</v>
      </c>
      <c r="B1260" s="10" t="s">
        <v>2091</v>
      </c>
      <c r="C1260" s="10" t="s">
        <v>24</v>
      </c>
      <c r="D1260" s="11">
        <v>2166775.89</v>
      </c>
      <c r="E1260" s="70"/>
      <c r="F1260" s="53"/>
      <c r="G1260" s="46"/>
      <c r="H1260" s="13" t="s">
        <v>45</v>
      </c>
      <c r="I1260" s="10" t="s">
        <v>2094</v>
      </c>
    </row>
    <row r="1261" spans="1:9" ht="15.75" hidden="1" customHeight="1" x14ac:dyDescent="0.25">
      <c r="A1261" s="4" t="s">
        <v>1649</v>
      </c>
      <c r="B1261" s="10" t="s">
        <v>2091</v>
      </c>
      <c r="C1261" s="10" t="s">
        <v>24</v>
      </c>
      <c r="D1261" s="11">
        <v>2201231.62</v>
      </c>
      <c r="E1261" s="70"/>
      <c r="F1261" s="53"/>
      <c r="G1261" s="46"/>
      <c r="H1261" s="13" t="s">
        <v>29</v>
      </c>
      <c r="I1261" s="10" t="s">
        <v>2102</v>
      </c>
    </row>
    <row r="1262" spans="1:9" ht="15.75" hidden="1" customHeight="1" x14ac:dyDescent="0.25">
      <c r="A1262" s="4" t="s">
        <v>1649</v>
      </c>
      <c r="B1262" s="10" t="s">
        <v>2091</v>
      </c>
      <c r="C1262" s="10" t="s">
        <v>24</v>
      </c>
      <c r="D1262" s="11">
        <v>3123517.89</v>
      </c>
      <c r="E1262" s="70"/>
      <c r="F1262" s="53"/>
      <c r="G1262" s="46"/>
      <c r="H1262" s="13" t="s">
        <v>40</v>
      </c>
      <c r="I1262" s="10" t="s">
        <v>411</v>
      </c>
    </row>
    <row r="1263" spans="1:9" ht="15.75" customHeight="1" x14ac:dyDescent="0.25">
      <c r="A1263" s="4" t="s">
        <v>1649</v>
      </c>
      <c r="B1263" s="10" t="s">
        <v>2105</v>
      </c>
      <c r="C1263" s="10" t="s">
        <v>24</v>
      </c>
      <c r="D1263" s="11">
        <v>2800</v>
      </c>
      <c r="E1263" s="88">
        <f>F1263/30</f>
        <v>49922.768000000004</v>
      </c>
      <c r="F1263" s="55">
        <v>1497683.04</v>
      </c>
      <c r="G1263" s="44" t="s">
        <v>2106</v>
      </c>
      <c r="H1263" s="13" t="s">
        <v>54</v>
      </c>
      <c r="I1263" s="13" t="s">
        <v>2107</v>
      </c>
    </row>
    <row r="1264" spans="1:9" ht="15.75" hidden="1" customHeight="1" x14ac:dyDescent="0.25">
      <c r="A1264" s="4" t="s">
        <v>1649</v>
      </c>
      <c r="B1264" s="10" t="s">
        <v>2105</v>
      </c>
      <c r="C1264" s="10" t="s">
        <v>28</v>
      </c>
      <c r="D1264" s="11">
        <v>4402.3100000000004</v>
      </c>
      <c r="E1264" s="70"/>
      <c r="F1264" s="53"/>
      <c r="G1264" s="46"/>
      <c r="H1264" s="13" t="s">
        <v>29</v>
      </c>
      <c r="I1264" s="10" t="s">
        <v>2109</v>
      </c>
    </row>
    <row r="1265" spans="1:9" ht="15.75" hidden="1" customHeight="1" x14ac:dyDescent="0.25">
      <c r="A1265" s="4" t="s">
        <v>1649</v>
      </c>
      <c r="B1265" s="10" t="s">
        <v>2105</v>
      </c>
      <c r="C1265" s="10" t="s">
        <v>24</v>
      </c>
      <c r="D1265" s="11">
        <v>4572.99</v>
      </c>
      <c r="E1265" s="70"/>
      <c r="F1265" s="53"/>
      <c r="G1265" s="46"/>
      <c r="H1265" s="13" t="s">
        <v>70</v>
      </c>
      <c r="I1265" s="10" t="s">
        <v>2111</v>
      </c>
    </row>
    <row r="1266" spans="1:9" ht="15.75" hidden="1" customHeight="1" x14ac:dyDescent="0.25">
      <c r="A1266" s="4" t="s">
        <v>1649</v>
      </c>
      <c r="B1266" s="10" t="s">
        <v>2105</v>
      </c>
      <c r="C1266" s="10" t="s">
        <v>24</v>
      </c>
      <c r="D1266" s="11">
        <v>4836.88</v>
      </c>
      <c r="E1266" s="70"/>
      <c r="F1266" s="53"/>
      <c r="G1266" s="46"/>
      <c r="H1266" s="13" t="s">
        <v>48</v>
      </c>
      <c r="I1266" s="10" t="s">
        <v>2113</v>
      </c>
    </row>
    <row r="1267" spans="1:9" ht="15.75" hidden="1" customHeight="1" x14ac:dyDescent="0.25">
      <c r="A1267" s="4" t="s">
        <v>1649</v>
      </c>
      <c r="B1267" s="10" t="s">
        <v>2105</v>
      </c>
      <c r="C1267" s="10" t="s">
        <v>24</v>
      </c>
      <c r="D1267" s="11">
        <v>5149.55</v>
      </c>
      <c r="E1267" s="70"/>
      <c r="F1267" s="53"/>
      <c r="G1267" s="46"/>
      <c r="H1267" s="13" t="s">
        <v>45</v>
      </c>
      <c r="I1267" s="10" t="s">
        <v>481</v>
      </c>
    </row>
    <row r="1268" spans="1:9" ht="15.75" hidden="1" customHeight="1" x14ac:dyDescent="0.25">
      <c r="A1268" s="4" t="s">
        <v>1649</v>
      </c>
      <c r="B1268" s="10" t="s">
        <v>2105</v>
      </c>
      <c r="C1268" s="10" t="s">
        <v>28</v>
      </c>
      <c r="D1268" s="11">
        <v>5149.55</v>
      </c>
      <c r="E1268" s="70"/>
      <c r="F1268" s="53"/>
      <c r="G1268" s="46"/>
      <c r="H1268" s="13" t="s">
        <v>45</v>
      </c>
      <c r="I1268" s="10" t="s">
        <v>851</v>
      </c>
    </row>
    <row r="1269" spans="1:9" ht="15.75" hidden="1" customHeight="1" x14ac:dyDescent="0.25">
      <c r="A1269" s="4" t="s">
        <v>1649</v>
      </c>
      <c r="B1269" s="10" t="s">
        <v>2105</v>
      </c>
      <c r="C1269" s="10" t="s">
        <v>24</v>
      </c>
      <c r="D1269" s="11">
        <v>5183.07</v>
      </c>
      <c r="E1269" s="70"/>
      <c r="F1269" s="53"/>
      <c r="G1269" s="46"/>
      <c r="H1269" s="13" t="s">
        <v>40</v>
      </c>
      <c r="I1269" s="10" t="s">
        <v>1808</v>
      </c>
    </row>
    <row r="1270" spans="1:9" ht="15.75" hidden="1" customHeight="1" x14ac:dyDescent="0.25">
      <c r="A1270" s="4" t="s">
        <v>1649</v>
      </c>
      <c r="B1270" s="10" t="s">
        <v>2105</v>
      </c>
      <c r="C1270" s="10" t="s">
        <v>24</v>
      </c>
      <c r="D1270" s="11">
        <v>5814.27</v>
      </c>
      <c r="E1270" s="70"/>
      <c r="F1270" s="53"/>
      <c r="G1270" s="46"/>
      <c r="H1270" s="13" t="s">
        <v>29</v>
      </c>
      <c r="I1270" s="10" t="s">
        <v>2118</v>
      </c>
    </row>
    <row r="1271" spans="1:9" ht="15.75" hidden="1" customHeight="1" x14ac:dyDescent="0.25">
      <c r="A1271" s="4" t="s">
        <v>1649</v>
      </c>
      <c r="B1271" s="10" t="s">
        <v>2105</v>
      </c>
      <c r="C1271" s="10" t="s">
        <v>24</v>
      </c>
      <c r="D1271" s="11">
        <v>6525.93</v>
      </c>
      <c r="E1271" s="70"/>
      <c r="F1271" s="53"/>
      <c r="G1271" s="46"/>
      <c r="H1271" s="13" t="s">
        <v>85</v>
      </c>
      <c r="I1271" s="10" t="s">
        <v>851</v>
      </c>
    </row>
    <row r="1272" spans="1:9" ht="15.75" customHeight="1" x14ac:dyDescent="0.25">
      <c r="A1272" s="4" t="s">
        <v>1649</v>
      </c>
      <c r="B1272" s="10" t="s">
        <v>2121</v>
      </c>
      <c r="C1272" s="10" t="s">
        <v>24</v>
      </c>
      <c r="D1272" s="11">
        <v>3918515.31</v>
      </c>
      <c r="E1272" s="88">
        <f>F1272/2</f>
        <v>8889341.8550000004</v>
      </c>
      <c r="F1272" s="55">
        <v>17778683.710000001</v>
      </c>
      <c r="G1272" s="44" t="s">
        <v>2122</v>
      </c>
      <c r="H1272" s="13" t="s">
        <v>67</v>
      </c>
      <c r="I1272" s="13" t="s">
        <v>549</v>
      </c>
    </row>
    <row r="1273" spans="1:9" ht="15.75" hidden="1" customHeight="1" x14ac:dyDescent="0.25">
      <c r="A1273" s="4" t="s">
        <v>1649</v>
      </c>
      <c r="B1273" s="10" t="s">
        <v>2121</v>
      </c>
      <c r="C1273" s="10" t="s">
        <v>24</v>
      </c>
      <c r="D1273" s="11">
        <v>3966258.49</v>
      </c>
      <c r="E1273" s="70"/>
      <c r="F1273" s="53"/>
      <c r="G1273" s="46"/>
      <c r="H1273" s="13" t="s">
        <v>40</v>
      </c>
      <c r="I1273" s="10" t="s">
        <v>543</v>
      </c>
    </row>
    <row r="1274" spans="1:9" ht="15.75" hidden="1" customHeight="1" x14ac:dyDescent="0.25">
      <c r="A1274" s="4" t="s">
        <v>1649</v>
      </c>
      <c r="B1274" s="10" t="s">
        <v>2121</v>
      </c>
      <c r="C1274" s="10" t="s">
        <v>24</v>
      </c>
      <c r="D1274" s="11">
        <v>4084503.61</v>
      </c>
      <c r="E1274" s="70"/>
      <c r="F1274" s="53"/>
      <c r="G1274" s="46"/>
      <c r="H1274" s="13" t="s">
        <v>70</v>
      </c>
      <c r="I1274" s="10" t="s">
        <v>2125</v>
      </c>
    </row>
    <row r="1275" spans="1:9" ht="15.75" hidden="1" customHeight="1" x14ac:dyDescent="0.25">
      <c r="A1275" s="4" t="s">
        <v>1649</v>
      </c>
      <c r="B1275" s="10" t="s">
        <v>2121</v>
      </c>
      <c r="C1275" s="10" t="s">
        <v>24</v>
      </c>
      <c r="D1275" s="11">
        <v>4142184.16</v>
      </c>
      <c r="E1275" s="70"/>
      <c r="F1275" s="53"/>
      <c r="G1275" s="46"/>
      <c r="H1275" s="13" t="s">
        <v>48</v>
      </c>
      <c r="I1275" s="10" t="s">
        <v>2127</v>
      </c>
    </row>
    <row r="1276" spans="1:9" ht="15.75" hidden="1" customHeight="1" x14ac:dyDescent="0.25">
      <c r="A1276" s="4" t="s">
        <v>1649</v>
      </c>
      <c r="B1276" s="10" t="s">
        <v>2121</v>
      </c>
      <c r="C1276" s="10" t="s">
        <v>24</v>
      </c>
      <c r="D1276" s="11">
        <v>4260422.51</v>
      </c>
      <c r="E1276" s="70"/>
      <c r="F1276" s="53"/>
      <c r="G1276" s="46"/>
      <c r="H1276" s="13" t="s">
        <v>409</v>
      </c>
      <c r="I1276" s="10" t="s">
        <v>2129</v>
      </c>
    </row>
    <row r="1277" spans="1:9" ht="15.75" hidden="1" customHeight="1" x14ac:dyDescent="0.25">
      <c r="A1277" s="4" t="s">
        <v>1649</v>
      </c>
      <c r="B1277" s="10" t="s">
        <v>2121</v>
      </c>
      <c r="C1277" s="10" t="s">
        <v>24</v>
      </c>
      <c r="D1277" s="11">
        <v>4302369.0599999996</v>
      </c>
      <c r="E1277" s="70"/>
      <c r="F1277" s="53"/>
      <c r="G1277" s="46"/>
      <c r="H1277" s="13" t="s">
        <v>398</v>
      </c>
      <c r="I1277" s="10" t="s">
        <v>2129</v>
      </c>
    </row>
    <row r="1278" spans="1:9" ht="15.75" hidden="1" customHeight="1" x14ac:dyDescent="0.25">
      <c r="A1278" s="4" t="s">
        <v>1649</v>
      </c>
      <c r="B1278" s="10" t="s">
        <v>2121</v>
      </c>
      <c r="C1278" s="10" t="s">
        <v>24</v>
      </c>
      <c r="D1278" s="11">
        <v>4489112</v>
      </c>
      <c r="E1278" s="70"/>
      <c r="F1278" s="53"/>
      <c r="G1278" s="46"/>
      <c r="H1278" s="13" t="s">
        <v>443</v>
      </c>
      <c r="I1278" s="10" t="s">
        <v>2132</v>
      </c>
    </row>
    <row r="1279" spans="1:9" ht="15.75" hidden="1" customHeight="1" x14ac:dyDescent="0.25">
      <c r="A1279" s="4" t="s">
        <v>1649</v>
      </c>
      <c r="B1279" s="10" t="s">
        <v>2121</v>
      </c>
      <c r="C1279" s="10" t="s">
        <v>24</v>
      </c>
      <c r="D1279" s="11">
        <v>4989744.21</v>
      </c>
      <c r="E1279" s="70"/>
      <c r="F1279" s="53"/>
      <c r="G1279" s="46"/>
      <c r="H1279" s="13" t="s">
        <v>45</v>
      </c>
      <c r="I1279" s="10" t="s">
        <v>543</v>
      </c>
    </row>
    <row r="1280" spans="1:9" ht="15.75" hidden="1" customHeight="1" x14ac:dyDescent="0.25">
      <c r="A1280" s="4" t="s">
        <v>1649</v>
      </c>
      <c r="B1280" s="10" t="s">
        <v>2121</v>
      </c>
      <c r="C1280" s="10" t="s">
        <v>24</v>
      </c>
      <c r="D1280" s="11">
        <v>5551059.9699999997</v>
      </c>
      <c r="E1280" s="70"/>
      <c r="F1280" s="53"/>
      <c r="G1280" s="46"/>
      <c r="H1280" s="13" t="s">
        <v>29</v>
      </c>
      <c r="I1280" s="10" t="s">
        <v>2135</v>
      </c>
    </row>
    <row r="1281" spans="1:9" ht="15.75" customHeight="1" x14ac:dyDescent="0.25">
      <c r="A1281" s="4" t="s">
        <v>1649</v>
      </c>
      <c r="B1281" s="10" t="s">
        <v>2137</v>
      </c>
      <c r="C1281" s="10" t="s">
        <v>28</v>
      </c>
      <c r="D1281" s="11">
        <v>34126.400000000001</v>
      </c>
      <c r="E1281" s="88">
        <f>+F1281</f>
        <v>5264472</v>
      </c>
      <c r="F1281" s="57">
        <v>5264472</v>
      </c>
      <c r="G1281" s="50" t="s">
        <v>2138</v>
      </c>
      <c r="H1281" s="13" t="s">
        <v>70</v>
      </c>
      <c r="I1281" s="13" t="s">
        <v>2139</v>
      </c>
    </row>
    <row r="1282" spans="1:9" ht="15.75" hidden="1" customHeight="1" x14ac:dyDescent="0.25">
      <c r="A1282" s="4" t="s">
        <v>1649</v>
      </c>
      <c r="B1282" s="10" t="s">
        <v>2137</v>
      </c>
      <c r="C1282" s="10" t="s">
        <v>24</v>
      </c>
      <c r="D1282" s="11">
        <v>34480.58</v>
      </c>
      <c r="E1282" s="70"/>
      <c r="F1282" s="53"/>
      <c r="G1282" s="46"/>
      <c r="H1282" s="13" t="s">
        <v>40</v>
      </c>
      <c r="I1282" s="10" t="s">
        <v>477</v>
      </c>
    </row>
    <row r="1283" spans="1:9" ht="15.75" hidden="1" customHeight="1" x14ac:dyDescent="0.25">
      <c r="A1283" s="4" t="s">
        <v>1649</v>
      </c>
      <c r="B1283" s="10" t="s">
        <v>2137</v>
      </c>
      <c r="C1283" s="10" t="s">
        <v>24</v>
      </c>
      <c r="D1283" s="11">
        <v>34800.92</v>
      </c>
      <c r="E1283" s="70"/>
      <c r="F1283" s="53"/>
      <c r="G1283" s="46"/>
      <c r="H1283" s="13" t="s">
        <v>163</v>
      </c>
      <c r="I1283" s="10" t="s">
        <v>2142</v>
      </c>
    </row>
    <row r="1284" spans="1:9" ht="15.75" hidden="1" customHeight="1" x14ac:dyDescent="0.25">
      <c r="A1284" s="4" t="s">
        <v>1649</v>
      </c>
      <c r="B1284" s="10" t="s">
        <v>2137</v>
      </c>
      <c r="C1284" s="10" t="s">
        <v>24</v>
      </c>
      <c r="D1284" s="11">
        <v>36412.31</v>
      </c>
      <c r="E1284" s="70"/>
      <c r="F1284" s="53"/>
      <c r="G1284" s="46"/>
      <c r="H1284" s="13" t="s">
        <v>29</v>
      </c>
      <c r="I1284" s="10" t="s">
        <v>2144</v>
      </c>
    </row>
    <row r="1285" spans="1:9" ht="15.75" hidden="1" customHeight="1" x14ac:dyDescent="0.25">
      <c r="A1285" s="4" t="s">
        <v>1649</v>
      </c>
      <c r="B1285" s="10" t="s">
        <v>2137</v>
      </c>
      <c r="C1285" s="10" t="s">
        <v>24</v>
      </c>
      <c r="D1285" s="11">
        <v>36652</v>
      </c>
      <c r="E1285" s="70"/>
      <c r="F1285" s="53"/>
      <c r="G1285" s="46"/>
      <c r="H1285" s="13" t="s">
        <v>48</v>
      </c>
      <c r="I1285" s="10" t="s">
        <v>2146</v>
      </c>
    </row>
    <row r="1286" spans="1:9" ht="15.75" hidden="1" customHeight="1" x14ac:dyDescent="0.25">
      <c r="A1286" s="4" t="s">
        <v>1649</v>
      </c>
      <c r="B1286" s="10" t="s">
        <v>2137</v>
      </c>
      <c r="C1286" s="10" t="s">
        <v>24</v>
      </c>
      <c r="D1286" s="11">
        <v>41066.67</v>
      </c>
      <c r="E1286" s="70"/>
      <c r="F1286" s="53"/>
      <c r="G1286" s="46"/>
      <c r="H1286" s="13" t="s">
        <v>45</v>
      </c>
      <c r="I1286" s="10" t="s">
        <v>477</v>
      </c>
    </row>
    <row r="1287" spans="1:9" ht="15.75" hidden="1" customHeight="1" x14ac:dyDescent="0.25">
      <c r="A1287" s="4" t="s">
        <v>1649</v>
      </c>
      <c r="B1287" s="10" t="s">
        <v>2137</v>
      </c>
      <c r="C1287" s="10" t="s">
        <v>24</v>
      </c>
      <c r="D1287" s="11">
        <v>41203</v>
      </c>
      <c r="E1287" s="70"/>
      <c r="F1287" s="53"/>
      <c r="G1287" s="46"/>
      <c r="H1287" s="13" t="s">
        <v>54</v>
      </c>
      <c r="I1287" s="10" t="s">
        <v>2149</v>
      </c>
    </row>
    <row r="1288" spans="1:9" ht="15.75" hidden="1" customHeight="1" x14ac:dyDescent="0.25">
      <c r="A1288" s="4" t="s">
        <v>1649</v>
      </c>
      <c r="B1288" s="10" t="s">
        <v>2137</v>
      </c>
      <c r="C1288" s="10" t="s">
        <v>24</v>
      </c>
      <c r="D1288" s="11">
        <v>141600.4</v>
      </c>
      <c r="E1288" s="70"/>
      <c r="F1288" s="58"/>
      <c r="G1288" s="46"/>
      <c r="H1288" s="13" t="s">
        <v>70</v>
      </c>
      <c r="I1288" s="10" t="s">
        <v>2151</v>
      </c>
    </row>
    <row r="1289" spans="1:9" ht="15.75" customHeight="1" x14ac:dyDescent="0.25">
      <c r="A1289" s="4" t="s">
        <v>1649</v>
      </c>
      <c r="B1289" s="10" t="s">
        <v>2153</v>
      </c>
      <c r="C1289" s="10" t="s">
        <v>24</v>
      </c>
      <c r="D1289" s="11">
        <v>9629.49</v>
      </c>
      <c r="E1289" s="88">
        <f>F1289/30</f>
        <v>930693.44166666665</v>
      </c>
      <c r="F1289" s="57">
        <v>27920803.25</v>
      </c>
      <c r="G1289" s="50" t="s">
        <v>2154</v>
      </c>
      <c r="H1289" s="13" t="s">
        <v>67</v>
      </c>
      <c r="I1289" s="13" t="s">
        <v>496</v>
      </c>
    </row>
    <row r="1290" spans="1:9" ht="15.75" hidden="1" customHeight="1" x14ac:dyDescent="0.25">
      <c r="A1290" s="4" t="s">
        <v>1649</v>
      </c>
      <c r="B1290" s="10" t="s">
        <v>2153</v>
      </c>
      <c r="C1290" s="10" t="s">
        <v>24</v>
      </c>
      <c r="D1290" s="11">
        <v>15293</v>
      </c>
      <c r="E1290" s="70"/>
      <c r="F1290" s="53"/>
      <c r="G1290" s="46"/>
      <c r="H1290" s="13" t="s">
        <v>54</v>
      </c>
      <c r="I1290" s="10" t="s">
        <v>2156</v>
      </c>
    </row>
    <row r="1291" spans="1:9" ht="15.75" hidden="1" customHeight="1" x14ac:dyDescent="0.25">
      <c r="A1291" s="4" t="s">
        <v>1649</v>
      </c>
      <c r="B1291" s="10" t="s">
        <v>2153</v>
      </c>
      <c r="C1291" s="10" t="s">
        <v>24</v>
      </c>
      <c r="D1291" s="11">
        <v>22977.78</v>
      </c>
      <c r="E1291" s="70"/>
      <c r="F1291" s="53"/>
      <c r="G1291" s="46"/>
      <c r="H1291" s="13" t="s">
        <v>45</v>
      </c>
      <c r="I1291" s="10" t="s">
        <v>500</v>
      </c>
    </row>
    <row r="1292" spans="1:9" ht="15.75" hidden="1" customHeight="1" x14ac:dyDescent="0.25">
      <c r="A1292" s="4" t="s">
        <v>1649</v>
      </c>
      <c r="B1292" s="10" t="s">
        <v>2153</v>
      </c>
      <c r="C1292" s="10" t="s">
        <v>24</v>
      </c>
      <c r="D1292" s="11">
        <v>38433.33</v>
      </c>
      <c r="E1292" s="70"/>
      <c r="F1292" s="53"/>
      <c r="G1292" s="46"/>
      <c r="H1292" s="13" t="s">
        <v>70</v>
      </c>
      <c r="I1292" s="10" t="s">
        <v>2159</v>
      </c>
    </row>
    <row r="1293" spans="1:9" ht="15.75" hidden="1" customHeight="1" x14ac:dyDescent="0.25">
      <c r="A1293" s="4" t="s">
        <v>1649</v>
      </c>
      <c r="B1293" s="10" t="s">
        <v>2153</v>
      </c>
      <c r="C1293" s="10" t="s">
        <v>24</v>
      </c>
      <c r="D1293" s="11">
        <v>40690.639999999999</v>
      </c>
      <c r="E1293" s="70"/>
      <c r="F1293" s="53"/>
      <c r="G1293" s="46"/>
      <c r="H1293" s="13" t="s">
        <v>48</v>
      </c>
      <c r="I1293" s="10" t="s">
        <v>2161</v>
      </c>
    </row>
    <row r="1294" spans="1:9" ht="15.75" hidden="1" customHeight="1" x14ac:dyDescent="0.25">
      <c r="A1294" s="4" t="s">
        <v>1649</v>
      </c>
      <c r="B1294" s="10" t="s">
        <v>2153</v>
      </c>
      <c r="C1294" s="10" t="s">
        <v>28</v>
      </c>
      <c r="D1294" s="11">
        <v>41698.519999999997</v>
      </c>
      <c r="E1294" s="70"/>
      <c r="F1294" s="53"/>
      <c r="G1294" s="46"/>
      <c r="H1294" s="13" t="s">
        <v>29</v>
      </c>
      <c r="I1294" s="10" t="s">
        <v>2163</v>
      </c>
    </row>
    <row r="1295" spans="1:9" ht="15.75" hidden="1" customHeight="1" x14ac:dyDescent="0.25">
      <c r="A1295" s="4" t="s">
        <v>1649</v>
      </c>
      <c r="B1295" s="10" t="s">
        <v>2153</v>
      </c>
      <c r="C1295" s="10" t="s">
        <v>28</v>
      </c>
      <c r="D1295" s="11">
        <v>49687.48</v>
      </c>
      <c r="E1295" s="70"/>
      <c r="F1295" s="53"/>
      <c r="G1295" s="46"/>
      <c r="H1295" s="13" t="s">
        <v>70</v>
      </c>
      <c r="I1295" s="10" t="s">
        <v>2165</v>
      </c>
    </row>
    <row r="1296" spans="1:9" ht="15.75" hidden="1" customHeight="1" x14ac:dyDescent="0.25">
      <c r="A1296" s="4" t="s">
        <v>1649</v>
      </c>
      <c r="B1296" s="10" t="s">
        <v>2153</v>
      </c>
      <c r="C1296" s="10" t="s">
        <v>24</v>
      </c>
      <c r="D1296" s="11">
        <v>50221.13</v>
      </c>
      <c r="E1296" s="70"/>
      <c r="F1296" s="53"/>
      <c r="G1296" s="46"/>
      <c r="H1296" s="13" t="s">
        <v>163</v>
      </c>
      <c r="I1296" s="10" t="s">
        <v>2167</v>
      </c>
    </row>
    <row r="1297" spans="1:9" ht="15.75" hidden="1" customHeight="1" x14ac:dyDescent="0.25">
      <c r="A1297" s="4" t="s">
        <v>1649</v>
      </c>
      <c r="B1297" s="10" t="s">
        <v>2153</v>
      </c>
      <c r="C1297" s="10" t="s">
        <v>24</v>
      </c>
      <c r="D1297" s="11">
        <v>50734.21</v>
      </c>
      <c r="E1297" s="70"/>
      <c r="F1297" s="53"/>
      <c r="G1297" s="46"/>
      <c r="H1297" s="13" t="s">
        <v>40</v>
      </c>
      <c r="I1297" s="10" t="s">
        <v>697</v>
      </c>
    </row>
    <row r="1298" spans="1:9" ht="15.75" hidden="1" customHeight="1" x14ac:dyDescent="0.25">
      <c r="A1298" s="4" t="s">
        <v>1649</v>
      </c>
      <c r="B1298" s="10" t="s">
        <v>2153</v>
      </c>
      <c r="C1298" s="10" t="s">
        <v>28</v>
      </c>
      <c r="D1298" s="11">
        <v>52032.959999999999</v>
      </c>
      <c r="E1298" s="70"/>
      <c r="F1298" s="53"/>
      <c r="G1298" s="46"/>
      <c r="H1298" s="13" t="s">
        <v>67</v>
      </c>
      <c r="I1298" s="10" t="s">
        <v>840</v>
      </c>
    </row>
    <row r="1299" spans="1:9" ht="15.75" hidden="1" customHeight="1" x14ac:dyDescent="0.25">
      <c r="A1299" s="4" t="s">
        <v>1649</v>
      </c>
      <c r="B1299" s="10" t="s">
        <v>2153</v>
      </c>
      <c r="C1299" s="10" t="s">
        <v>24</v>
      </c>
      <c r="D1299" s="11">
        <v>56666.68</v>
      </c>
      <c r="E1299" s="70"/>
      <c r="F1299" s="53"/>
      <c r="G1299" s="46"/>
      <c r="H1299" s="13" t="s">
        <v>85</v>
      </c>
      <c r="I1299" s="10" t="s">
        <v>851</v>
      </c>
    </row>
    <row r="1300" spans="1:9" ht="15.75" hidden="1" customHeight="1" x14ac:dyDescent="0.25">
      <c r="A1300" s="4" t="s">
        <v>1649</v>
      </c>
      <c r="B1300" s="10" t="s">
        <v>2153</v>
      </c>
      <c r="C1300" s="10" t="s">
        <v>24</v>
      </c>
      <c r="D1300" s="11">
        <v>201619.43</v>
      </c>
      <c r="E1300" s="70"/>
      <c r="F1300" s="53"/>
      <c r="G1300" s="46"/>
      <c r="H1300" s="13" t="s">
        <v>29</v>
      </c>
      <c r="I1300" s="10" t="s">
        <v>2172</v>
      </c>
    </row>
    <row r="1301" spans="1:9" ht="15.75" hidden="1" customHeight="1" x14ac:dyDescent="0.25">
      <c r="A1301" s="4" t="s">
        <v>1649</v>
      </c>
      <c r="B1301" s="10" t="s">
        <v>2153</v>
      </c>
      <c r="C1301" s="10" t="s">
        <v>24</v>
      </c>
      <c r="D1301" s="11">
        <v>533363.30000000005</v>
      </c>
      <c r="E1301" s="70"/>
      <c r="F1301" s="53"/>
      <c r="G1301" s="46"/>
      <c r="H1301" s="13" t="s">
        <v>222</v>
      </c>
      <c r="I1301" s="10" t="s">
        <v>851</v>
      </c>
    </row>
    <row r="1302" spans="1:9" ht="15.75" customHeight="1" x14ac:dyDescent="0.25">
      <c r="A1302" s="4" t="s">
        <v>2175</v>
      </c>
      <c r="B1302" s="10" t="s">
        <v>2176</v>
      </c>
      <c r="C1302" s="10" t="s">
        <v>24</v>
      </c>
      <c r="D1302" s="11">
        <v>135.88</v>
      </c>
      <c r="E1302" s="88">
        <f>F1302/100</f>
        <v>369.23</v>
      </c>
      <c r="F1302" s="55">
        <v>36923</v>
      </c>
      <c r="G1302" s="44" t="s">
        <v>2177</v>
      </c>
      <c r="H1302" s="13" t="s">
        <v>48</v>
      </c>
      <c r="I1302" s="13" t="s">
        <v>433</v>
      </c>
    </row>
    <row r="1303" spans="1:9" ht="15.75" hidden="1" customHeight="1" x14ac:dyDescent="0.25">
      <c r="A1303" s="4" t="s">
        <v>2175</v>
      </c>
      <c r="B1303" s="10" t="s">
        <v>2176</v>
      </c>
      <c r="C1303" s="10" t="s">
        <v>24</v>
      </c>
      <c r="D1303" s="11">
        <v>153.57</v>
      </c>
      <c r="E1303" s="70"/>
      <c r="F1303" s="53"/>
      <c r="G1303" s="46"/>
      <c r="H1303" s="13" t="s">
        <v>2179</v>
      </c>
      <c r="I1303" s="10" t="s">
        <v>2180</v>
      </c>
    </row>
    <row r="1304" spans="1:9" ht="15.75" hidden="1" customHeight="1" x14ac:dyDescent="0.25">
      <c r="A1304" s="4" t="s">
        <v>2175</v>
      </c>
      <c r="B1304" s="10" t="s">
        <v>2176</v>
      </c>
      <c r="C1304" s="10" t="s">
        <v>24</v>
      </c>
      <c r="D1304" s="11">
        <v>154.86000000000001</v>
      </c>
      <c r="E1304" s="70"/>
      <c r="F1304" s="53"/>
      <c r="G1304" s="46"/>
      <c r="H1304" s="13" t="s">
        <v>45</v>
      </c>
      <c r="I1304" s="10" t="s">
        <v>433</v>
      </c>
    </row>
    <row r="1305" spans="1:9" ht="15.75" hidden="1" customHeight="1" x14ac:dyDescent="0.25">
      <c r="A1305" s="4" t="s">
        <v>2175</v>
      </c>
      <c r="B1305" s="10" t="s">
        <v>2176</v>
      </c>
      <c r="C1305" s="10" t="s">
        <v>24</v>
      </c>
      <c r="D1305" s="11">
        <v>194.69</v>
      </c>
      <c r="E1305" s="70"/>
      <c r="F1305" s="53"/>
      <c r="G1305" s="46"/>
      <c r="H1305" s="13" t="s">
        <v>398</v>
      </c>
      <c r="I1305" s="10" t="s">
        <v>2183</v>
      </c>
    </row>
    <row r="1306" spans="1:9" ht="15.75" hidden="1" customHeight="1" x14ac:dyDescent="0.25">
      <c r="A1306" s="4" t="s">
        <v>2175</v>
      </c>
      <c r="B1306" s="10" t="s">
        <v>2176</v>
      </c>
      <c r="C1306" s="10" t="s">
        <v>28</v>
      </c>
      <c r="D1306" s="11">
        <v>235.61</v>
      </c>
      <c r="E1306" s="70"/>
      <c r="F1306" s="53"/>
      <c r="G1306" s="46"/>
      <c r="H1306" s="13" t="s">
        <v>2179</v>
      </c>
      <c r="I1306" s="10" t="s">
        <v>2185</v>
      </c>
    </row>
    <row r="1307" spans="1:9" ht="15.75" hidden="1" customHeight="1" x14ac:dyDescent="0.25">
      <c r="A1307" s="4" t="s">
        <v>2175</v>
      </c>
      <c r="B1307" s="10" t="s">
        <v>2176</v>
      </c>
      <c r="C1307" s="10" t="s">
        <v>24</v>
      </c>
      <c r="D1307" s="11">
        <v>263.39</v>
      </c>
      <c r="E1307" s="70"/>
      <c r="F1307" s="53"/>
      <c r="G1307" s="46"/>
      <c r="H1307" s="13" t="s">
        <v>70</v>
      </c>
      <c r="I1307" s="10" t="s">
        <v>2187</v>
      </c>
    </row>
    <row r="1308" spans="1:9" ht="15.75" hidden="1" customHeight="1" x14ac:dyDescent="0.25">
      <c r="A1308" s="4" t="s">
        <v>2175</v>
      </c>
      <c r="B1308" s="10" t="s">
        <v>2176</v>
      </c>
      <c r="C1308" s="10" t="s">
        <v>24</v>
      </c>
      <c r="D1308" s="11">
        <v>266.52</v>
      </c>
      <c r="E1308" s="70"/>
      <c r="F1308" s="53"/>
      <c r="G1308" s="46"/>
      <c r="H1308" s="13" t="s">
        <v>163</v>
      </c>
      <c r="I1308" s="10" t="s">
        <v>2189</v>
      </c>
    </row>
    <row r="1309" spans="1:9" ht="15.75" hidden="1" customHeight="1" x14ac:dyDescent="0.25">
      <c r="A1309" s="4" t="s">
        <v>2175</v>
      </c>
      <c r="B1309" s="10" t="s">
        <v>2176</v>
      </c>
      <c r="C1309" s="10" t="s">
        <v>24</v>
      </c>
      <c r="D1309" s="11">
        <v>272.99</v>
      </c>
      <c r="E1309" s="70"/>
      <c r="F1309" s="53"/>
      <c r="G1309" s="46"/>
      <c r="H1309" s="13" t="s">
        <v>29</v>
      </c>
      <c r="I1309" s="10" t="s">
        <v>2191</v>
      </c>
    </row>
    <row r="1310" spans="1:9" ht="15.75" hidden="1" customHeight="1" x14ac:dyDescent="0.25">
      <c r="A1310" s="4" t="s">
        <v>2175</v>
      </c>
      <c r="B1310" s="10" t="s">
        <v>2176</v>
      </c>
      <c r="C1310" s="10" t="s">
        <v>24</v>
      </c>
      <c r="D1310" s="11">
        <v>275</v>
      </c>
      <c r="E1310" s="70"/>
      <c r="F1310" s="53"/>
      <c r="G1310" s="46"/>
      <c r="H1310" s="13" t="s">
        <v>40</v>
      </c>
      <c r="I1310" s="10" t="s">
        <v>775</v>
      </c>
    </row>
    <row r="1311" spans="1:9" ht="15.75" customHeight="1" x14ac:dyDescent="0.25">
      <c r="A1311" s="4" t="s">
        <v>2175</v>
      </c>
      <c r="B1311" s="10" t="s">
        <v>2194</v>
      </c>
      <c r="C1311" s="10" t="s">
        <v>24</v>
      </c>
      <c r="D1311" s="11">
        <v>135.88</v>
      </c>
      <c r="E1311" s="88">
        <f>F1311/100</f>
        <v>369.23</v>
      </c>
      <c r="F1311" s="55">
        <v>36923</v>
      </c>
      <c r="G1311" s="44" t="s">
        <v>2177</v>
      </c>
      <c r="H1311" s="13" t="s">
        <v>48</v>
      </c>
      <c r="I1311" s="13" t="s">
        <v>433</v>
      </c>
    </row>
    <row r="1312" spans="1:9" ht="15.75" hidden="1" customHeight="1" x14ac:dyDescent="0.25">
      <c r="A1312" s="4" t="s">
        <v>2175</v>
      </c>
      <c r="B1312" s="10" t="s">
        <v>2194</v>
      </c>
      <c r="C1312" s="10" t="s">
        <v>24</v>
      </c>
      <c r="D1312" s="11">
        <v>153.57</v>
      </c>
      <c r="E1312" s="70"/>
      <c r="F1312" s="53"/>
      <c r="G1312" s="46"/>
      <c r="H1312" s="13" t="s">
        <v>2179</v>
      </c>
      <c r="I1312" s="10" t="s">
        <v>2180</v>
      </c>
    </row>
    <row r="1313" spans="1:9" ht="15.75" hidden="1" customHeight="1" x14ac:dyDescent="0.25">
      <c r="A1313" s="4" t="s">
        <v>2175</v>
      </c>
      <c r="B1313" s="10" t="s">
        <v>2194</v>
      </c>
      <c r="C1313" s="10" t="s">
        <v>24</v>
      </c>
      <c r="D1313" s="11">
        <v>154.86000000000001</v>
      </c>
      <c r="E1313" s="70"/>
      <c r="F1313" s="53"/>
      <c r="G1313" s="46"/>
      <c r="H1313" s="13" t="s">
        <v>45</v>
      </c>
      <c r="I1313" s="10" t="s">
        <v>433</v>
      </c>
    </row>
    <row r="1314" spans="1:9" ht="15.75" hidden="1" customHeight="1" x14ac:dyDescent="0.25">
      <c r="A1314" s="4" t="s">
        <v>2175</v>
      </c>
      <c r="B1314" s="10" t="s">
        <v>2194</v>
      </c>
      <c r="C1314" s="10" t="s">
        <v>24</v>
      </c>
      <c r="D1314" s="11">
        <v>194.69</v>
      </c>
      <c r="E1314" s="70"/>
      <c r="F1314" s="53"/>
      <c r="G1314" s="46"/>
      <c r="H1314" s="13" t="s">
        <v>398</v>
      </c>
      <c r="I1314" s="10" t="s">
        <v>2198</v>
      </c>
    </row>
    <row r="1315" spans="1:9" ht="15.75" hidden="1" customHeight="1" x14ac:dyDescent="0.25">
      <c r="A1315" s="4" t="s">
        <v>2175</v>
      </c>
      <c r="B1315" s="10" t="s">
        <v>2194</v>
      </c>
      <c r="C1315" s="10" t="s">
        <v>28</v>
      </c>
      <c r="D1315" s="11">
        <v>235.61</v>
      </c>
      <c r="E1315" s="70"/>
      <c r="F1315" s="53"/>
      <c r="G1315" s="46"/>
      <c r="H1315" s="13" t="s">
        <v>2179</v>
      </c>
      <c r="I1315" s="10" t="s">
        <v>2185</v>
      </c>
    </row>
    <row r="1316" spans="1:9" ht="15.75" hidden="1" customHeight="1" x14ac:dyDescent="0.25">
      <c r="A1316" s="4" t="s">
        <v>2175</v>
      </c>
      <c r="B1316" s="10" t="s">
        <v>2194</v>
      </c>
      <c r="C1316" s="10" t="s">
        <v>24</v>
      </c>
      <c r="D1316" s="11">
        <v>263.69</v>
      </c>
      <c r="E1316" s="70"/>
      <c r="F1316" s="53"/>
      <c r="G1316" s="46"/>
      <c r="H1316" s="13" t="s">
        <v>70</v>
      </c>
      <c r="I1316" s="10" t="s">
        <v>2201</v>
      </c>
    </row>
    <row r="1317" spans="1:9" ht="15.75" hidden="1" customHeight="1" x14ac:dyDescent="0.25">
      <c r="A1317" s="4" t="s">
        <v>2175</v>
      </c>
      <c r="B1317" s="10" t="s">
        <v>2194</v>
      </c>
      <c r="C1317" s="10" t="s">
        <v>24</v>
      </c>
      <c r="D1317" s="11">
        <v>266.52</v>
      </c>
      <c r="E1317" s="70"/>
      <c r="F1317" s="53"/>
      <c r="G1317" s="46"/>
      <c r="H1317" s="13" t="s">
        <v>163</v>
      </c>
      <c r="I1317" s="10" t="s">
        <v>2203</v>
      </c>
    </row>
    <row r="1318" spans="1:9" ht="15.75" hidden="1" customHeight="1" x14ac:dyDescent="0.25">
      <c r="A1318" s="4" t="s">
        <v>2175</v>
      </c>
      <c r="B1318" s="10" t="s">
        <v>2194</v>
      </c>
      <c r="C1318" s="10" t="s">
        <v>24</v>
      </c>
      <c r="D1318" s="11">
        <v>272.99</v>
      </c>
      <c r="E1318" s="70"/>
      <c r="F1318" s="53"/>
      <c r="G1318" s="46"/>
      <c r="H1318" s="13" t="s">
        <v>29</v>
      </c>
      <c r="I1318" s="10" t="s">
        <v>2204</v>
      </c>
    </row>
    <row r="1319" spans="1:9" ht="15.75" hidden="1" customHeight="1" x14ac:dyDescent="0.25">
      <c r="A1319" s="4" t="s">
        <v>2175</v>
      </c>
      <c r="B1319" s="10" t="s">
        <v>2194</v>
      </c>
      <c r="C1319" s="10" t="s">
        <v>24</v>
      </c>
      <c r="D1319" s="11">
        <v>275.14</v>
      </c>
      <c r="E1319" s="70"/>
      <c r="F1319" s="53"/>
      <c r="G1319" s="46"/>
      <c r="H1319" s="13" t="s">
        <v>40</v>
      </c>
      <c r="I1319" s="10" t="s">
        <v>775</v>
      </c>
    </row>
    <row r="1320" spans="1:9" ht="15.75" customHeight="1" x14ac:dyDescent="0.25">
      <c r="A1320" s="4" t="s">
        <v>2175</v>
      </c>
      <c r="B1320" s="10" t="s">
        <v>2207</v>
      </c>
      <c r="C1320" s="10" t="s">
        <v>24</v>
      </c>
      <c r="D1320" s="11">
        <v>8231.82</v>
      </c>
      <c r="E1320" s="88">
        <f>F1320/5</f>
        <v>87620.623999999996</v>
      </c>
      <c r="F1320" s="55">
        <v>438103.12</v>
      </c>
      <c r="G1320" s="50" t="s">
        <v>2208</v>
      </c>
      <c r="H1320" s="13" t="s">
        <v>70</v>
      </c>
      <c r="I1320" s="13" t="s">
        <v>2209</v>
      </c>
    </row>
    <row r="1321" spans="1:9" ht="15.75" hidden="1" customHeight="1" x14ac:dyDescent="0.25">
      <c r="A1321" s="4" t="s">
        <v>2175</v>
      </c>
      <c r="B1321" s="10" t="s">
        <v>2207</v>
      </c>
      <c r="C1321" s="10" t="s">
        <v>24</v>
      </c>
      <c r="D1321" s="11">
        <v>8834</v>
      </c>
      <c r="E1321" s="70"/>
      <c r="F1321" s="53"/>
      <c r="G1321" s="46"/>
      <c r="H1321" s="13" t="s">
        <v>54</v>
      </c>
      <c r="I1321" s="10" t="s">
        <v>2211</v>
      </c>
    </row>
    <row r="1322" spans="1:9" ht="15.75" hidden="1" customHeight="1" x14ac:dyDescent="0.25">
      <c r="A1322" s="4" t="s">
        <v>2175</v>
      </c>
      <c r="B1322" s="10" t="s">
        <v>2207</v>
      </c>
      <c r="C1322" s="10" t="s">
        <v>24</v>
      </c>
      <c r="D1322" s="11">
        <v>9060.8799999999992</v>
      </c>
      <c r="E1322" s="70"/>
      <c r="F1322" s="53"/>
      <c r="G1322" s="46"/>
      <c r="H1322" s="13" t="s">
        <v>67</v>
      </c>
      <c r="I1322" s="10" t="s">
        <v>187</v>
      </c>
    </row>
    <row r="1323" spans="1:9" ht="15.75" hidden="1" customHeight="1" x14ac:dyDescent="0.25">
      <c r="A1323" s="4" t="s">
        <v>2175</v>
      </c>
      <c r="B1323" s="10" t="s">
        <v>2207</v>
      </c>
      <c r="C1323" s="10" t="s">
        <v>28</v>
      </c>
      <c r="D1323" s="11">
        <v>9793.07</v>
      </c>
      <c r="E1323" s="70"/>
      <c r="F1323" s="53"/>
      <c r="G1323" s="46"/>
      <c r="H1323" s="13" t="s">
        <v>70</v>
      </c>
      <c r="I1323" s="10" t="s">
        <v>2214</v>
      </c>
    </row>
    <row r="1324" spans="1:9" ht="15.75" hidden="1" customHeight="1" x14ac:dyDescent="0.25">
      <c r="A1324" s="4" t="s">
        <v>2175</v>
      </c>
      <c r="B1324" s="10" t="s">
        <v>2207</v>
      </c>
      <c r="C1324" s="10" t="s">
        <v>24</v>
      </c>
      <c r="D1324" s="11">
        <v>10772.6</v>
      </c>
      <c r="E1324" s="70"/>
      <c r="F1324" s="53"/>
      <c r="G1324" s="46"/>
      <c r="H1324" s="13" t="s">
        <v>222</v>
      </c>
      <c r="I1324" s="10" t="s">
        <v>223</v>
      </c>
    </row>
    <row r="1325" spans="1:9" ht="15.75" hidden="1" customHeight="1" x14ac:dyDescent="0.25">
      <c r="A1325" s="4" t="s">
        <v>2175</v>
      </c>
      <c r="B1325" s="10" t="s">
        <v>2207</v>
      </c>
      <c r="C1325" s="10" t="s">
        <v>24</v>
      </c>
      <c r="D1325" s="11">
        <v>13602</v>
      </c>
      <c r="E1325" s="70"/>
      <c r="F1325" s="53"/>
      <c r="G1325" s="46"/>
      <c r="H1325" s="13" t="s">
        <v>32</v>
      </c>
      <c r="I1325" s="10" t="s">
        <v>204</v>
      </c>
    </row>
    <row r="1326" spans="1:9" ht="15.75" hidden="1" customHeight="1" x14ac:dyDescent="0.25">
      <c r="A1326" s="4" t="s">
        <v>2175</v>
      </c>
      <c r="B1326" s="10" t="s">
        <v>2207</v>
      </c>
      <c r="C1326" s="10" t="s">
        <v>24</v>
      </c>
      <c r="D1326" s="11">
        <v>13802.28</v>
      </c>
      <c r="E1326" s="70"/>
      <c r="F1326" s="53"/>
      <c r="G1326" s="46"/>
      <c r="H1326" s="13" t="s">
        <v>40</v>
      </c>
      <c r="I1326" s="10" t="s">
        <v>204</v>
      </c>
    </row>
    <row r="1327" spans="1:9" ht="15.75" hidden="1" customHeight="1" x14ac:dyDescent="0.25">
      <c r="A1327" s="4" t="s">
        <v>2175</v>
      </c>
      <c r="B1327" s="10" t="s">
        <v>2207</v>
      </c>
      <c r="C1327" s="10" t="s">
        <v>52</v>
      </c>
      <c r="D1327" s="11">
        <v>13827.24</v>
      </c>
      <c r="E1327" s="70"/>
      <c r="F1327" s="53"/>
      <c r="G1327" s="46"/>
      <c r="H1327" s="13" t="s">
        <v>70</v>
      </c>
      <c r="I1327" s="10" t="s">
        <v>2219</v>
      </c>
    </row>
    <row r="1328" spans="1:9" ht="15.75" hidden="1" customHeight="1" x14ac:dyDescent="0.25">
      <c r="A1328" s="4" t="s">
        <v>2175</v>
      </c>
      <c r="B1328" s="10" t="s">
        <v>2207</v>
      </c>
      <c r="C1328" s="10" t="s">
        <v>28</v>
      </c>
      <c r="D1328" s="11">
        <v>13921.17</v>
      </c>
      <c r="E1328" s="70"/>
      <c r="F1328" s="53"/>
      <c r="G1328" s="46"/>
      <c r="H1328" s="13" t="s">
        <v>29</v>
      </c>
      <c r="I1328" s="10" t="s">
        <v>2221</v>
      </c>
    </row>
    <row r="1329" spans="1:9" ht="15.75" hidden="1" customHeight="1" x14ac:dyDescent="0.25">
      <c r="A1329" s="4" t="s">
        <v>2175</v>
      </c>
      <c r="B1329" s="10" t="s">
        <v>2207</v>
      </c>
      <c r="C1329" s="10" t="s">
        <v>24</v>
      </c>
      <c r="D1329" s="11">
        <v>13975.74</v>
      </c>
      <c r="E1329" s="70"/>
      <c r="F1329" s="53"/>
      <c r="G1329" s="46"/>
      <c r="H1329" s="13" t="s">
        <v>163</v>
      </c>
      <c r="I1329" s="10" t="s">
        <v>2223</v>
      </c>
    </row>
    <row r="1330" spans="1:9" ht="15.75" hidden="1" customHeight="1" x14ac:dyDescent="0.25">
      <c r="A1330" s="4" t="s">
        <v>2175</v>
      </c>
      <c r="B1330" s="10" t="s">
        <v>2207</v>
      </c>
      <c r="C1330" s="10" t="s">
        <v>24</v>
      </c>
      <c r="D1330" s="11">
        <v>13976.93</v>
      </c>
      <c r="E1330" s="70"/>
      <c r="F1330" s="53"/>
      <c r="G1330" s="46"/>
      <c r="H1330" s="13" t="s">
        <v>398</v>
      </c>
      <c r="I1330" s="10" t="s">
        <v>2225</v>
      </c>
    </row>
    <row r="1331" spans="1:9" ht="15.75" hidden="1" customHeight="1" x14ac:dyDescent="0.25">
      <c r="A1331" s="4" t="s">
        <v>2175</v>
      </c>
      <c r="B1331" s="10" t="s">
        <v>2207</v>
      </c>
      <c r="C1331" s="10" t="s">
        <v>24</v>
      </c>
      <c r="D1331" s="11">
        <v>14399</v>
      </c>
      <c r="E1331" s="70"/>
      <c r="F1331" s="53"/>
      <c r="G1331" s="46"/>
      <c r="H1331" s="13" t="s">
        <v>213</v>
      </c>
      <c r="I1331" s="10" t="s">
        <v>204</v>
      </c>
    </row>
    <row r="1332" spans="1:9" ht="15.75" hidden="1" customHeight="1" x14ac:dyDescent="0.25">
      <c r="A1332" s="4" t="s">
        <v>2175</v>
      </c>
      <c r="B1332" s="10" t="s">
        <v>2207</v>
      </c>
      <c r="C1332" s="10" t="s">
        <v>24</v>
      </c>
      <c r="D1332" s="11">
        <v>14619.31</v>
      </c>
      <c r="E1332" s="70"/>
      <c r="F1332" s="53"/>
      <c r="G1332" s="46"/>
      <c r="H1332" s="13" t="s">
        <v>156</v>
      </c>
      <c r="I1332" s="10" t="s">
        <v>204</v>
      </c>
    </row>
    <row r="1333" spans="1:9" ht="15.75" hidden="1" customHeight="1" x14ac:dyDescent="0.25">
      <c r="A1333" s="4" t="s">
        <v>2175</v>
      </c>
      <c r="B1333" s="10" t="s">
        <v>2207</v>
      </c>
      <c r="C1333" s="10" t="s">
        <v>24</v>
      </c>
      <c r="D1333" s="11">
        <v>14725.76</v>
      </c>
      <c r="E1333" s="70"/>
      <c r="F1333" s="53"/>
      <c r="G1333" s="46"/>
      <c r="H1333" s="13" t="s">
        <v>48</v>
      </c>
      <c r="I1333" s="10" t="s">
        <v>2229</v>
      </c>
    </row>
    <row r="1334" spans="1:9" ht="15.75" hidden="1" customHeight="1" x14ac:dyDescent="0.25">
      <c r="A1334" s="4" t="s">
        <v>2175</v>
      </c>
      <c r="B1334" s="10" t="s">
        <v>2207</v>
      </c>
      <c r="C1334" s="10" t="s">
        <v>24</v>
      </c>
      <c r="D1334" s="11">
        <v>15225</v>
      </c>
      <c r="E1334" s="70"/>
      <c r="F1334" s="53"/>
      <c r="G1334" s="46"/>
      <c r="H1334" s="13" t="s">
        <v>38</v>
      </c>
      <c r="I1334" s="10" t="s">
        <v>220</v>
      </c>
    </row>
    <row r="1335" spans="1:9" ht="15.75" hidden="1" customHeight="1" x14ac:dyDescent="0.25">
      <c r="A1335" s="4" t="s">
        <v>2175</v>
      </c>
      <c r="B1335" s="10" t="s">
        <v>2207</v>
      </c>
      <c r="C1335" s="10" t="s">
        <v>24</v>
      </c>
      <c r="D1335" s="11">
        <v>16207.1</v>
      </c>
      <c r="E1335" s="70"/>
      <c r="F1335" s="53"/>
      <c r="G1335" s="46"/>
      <c r="H1335" s="13" t="s">
        <v>45</v>
      </c>
      <c r="I1335" s="10" t="s">
        <v>204</v>
      </c>
    </row>
    <row r="1336" spans="1:9" ht="15.75" hidden="1" customHeight="1" x14ac:dyDescent="0.25">
      <c r="A1336" s="4" t="s">
        <v>2175</v>
      </c>
      <c r="B1336" s="10" t="s">
        <v>2207</v>
      </c>
      <c r="C1336" s="10" t="s">
        <v>261</v>
      </c>
      <c r="D1336" s="11">
        <v>19386.36</v>
      </c>
      <c r="E1336" s="70"/>
      <c r="F1336" s="53"/>
      <c r="G1336" s="46"/>
      <c r="H1336" s="13" t="s">
        <v>70</v>
      </c>
      <c r="I1336" s="10" t="s">
        <v>2233</v>
      </c>
    </row>
    <row r="1337" spans="1:9" ht="15.75" hidden="1" customHeight="1" x14ac:dyDescent="0.25">
      <c r="A1337" s="4" t="s">
        <v>2175</v>
      </c>
      <c r="B1337" s="10" t="s">
        <v>2207</v>
      </c>
      <c r="C1337" s="10" t="s">
        <v>28</v>
      </c>
      <c r="D1337" s="11">
        <v>19757.52</v>
      </c>
      <c r="E1337" s="70"/>
      <c r="F1337" s="53"/>
      <c r="G1337" s="46"/>
      <c r="H1337" s="13" t="s">
        <v>40</v>
      </c>
      <c r="I1337" s="10" t="s">
        <v>697</v>
      </c>
    </row>
    <row r="1338" spans="1:9" ht="15.75" hidden="1" customHeight="1" x14ac:dyDescent="0.25">
      <c r="A1338" s="4" t="s">
        <v>2175</v>
      </c>
      <c r="B1338" s="10" t="s">
        <v>2207</v>
      </c>
      <c r="C1338" s="10" t="s">
        <v>24</v>
      </c>
      <c r="D1338" s="11">
        <v>22100</v>
      </c>
      <c r="E1338" s="70"/>
      <c r="F1338" s="53"/>
      <c r="G1338" s="46"/>
      <c r="H1338" s="13" t="s">
        <v>443</v>
      </c>
      <c r="I1338" s="10" t="s">
        <v>2236</v>
      </c>
    </row>
    <row r="1339" spans="1:9" ht="15.75" hidden="1" customHeight="1" x14ac:dyDescent="0.25">
      <c r="A1339" s="4" t="s">
        <v>2175</v>
      </c>
      <c r="B1339" s="10" t="s">
        <v>2207</v>
      </c>
      <c r="C1339" s="10" t="s">
        <v>24</v>
      </c>
      <c r="D1339" s="11">
        <v>39941.22</v>
      </c>
      <c r="E1339" s="70"/>
      <c r="F1339" s="53"/>
      <c r="G1339" s="46"/>
      <c r="H1339" s="13" t="s">
        <v>29</v>
      </c>
      <c r="I1339" s="10" t="s">
        <v>2238</v>
      </c>
    </row>
    <row r="1340" spans="1:9" ht="15.75" customHeight="1" x14ac:dyDescent="0.25">
      <c r="A1340" s="4" t="s">
        <v>2175</v>
      </c>
      <c r="B1340" s="10" t="s">
        <v>2240</v>
      </c>
      <c r="C1340" s="10" t="s">
        <v>28</v>
      </c>
      <c r="D1340" s="11">
        <v>17031.349999999999</v>
      </c>
      <c r="E1340" s="88">
        <f>F1340/5</f>
        <v>87620.623999999996</v>
      </c>
      <c r="F1340" s="55">
        <v>438103.12</v>
      </c>
      <c r="G1340" s="44" t="s">
        <v>2241</v>
      </c>
      <c r="H1340" s="13" t="s">
        <v>70</v>
      </c>
      <c r="I1340" s="13" t="s">
        <v>2242</v>
      </c>
    </row>
    <row r="1341" spans="1:9" ht="15.75" hidden="1" customHeight="1" x14ac:dyDescent="0.25">
      <c r="A1341" s="4" t="s">
        <v>2175</v>
      </c>
      <c r="B1341" s="10" t="s">
        <v>2240</v>
      </c>
      <c r="C1341" s="10" t="s">
        <v>24</v>
      </c>
      <c r="D1341" s="11">
        <v>18130.849999999999</v>
      </c>
      <c r="E1341" s="70"/>
      <c r="F1341" s="53"/>
      <c r="G1341" s="46"/>
      <c r="H1341" s="13" t="s">
        <v>67</v>
      </c>
      <c r="I1341" s="10" t="s">
        <v>496</v>
      </c>
    </row>
    <row r="1342" spans="1:9" ht="15.75" hidden="1" customHeight="1" x14ac:dyDescent="0.25">
      <c r="A1342" s="4" t="s">
        <v>2175</v>
      </c>
      <c r="B1342" s="10" t="s">
        <v>2240</v>
      </c>
      <c r="C1342" s="10" t="s">
        <v>52</v>
      </c>
      <c r="D1342" s="11">
        <v>25317.77</v>
      </c>
      <c r="E1342" s="70"/>
      <c r="F1342" s="53"/>
      <c r="G1342" s="46"/>
      <c r="H1342" s="13" t="s">
        <v>70</v>
      </c>
      <c r="I1342" s="10" t="s">
        <v>2245</v>
      </c>
    </row>
    <row r="1343" spans="1:9" ht="15.75" hidden="1" customHeight="1" x14ac:dyDescent="0.25">
      <c r="A1343" s="4" t="s">
        <v>2175</v>
      </c>
      <c r="B1343" s="10" t="s">
        <v>2240</v>
      </c>
      <c r="C1343" s="10" t="s">
        <v>28</v>
      </c>
      <c r="D1343" s="11">
        <v>25778.51</v>
      </c>
      <c r="E1343" s="70"/>
      <c r="F1343" s="53"/>
      <c r="G1343" s="46"/>
      <c r="H1343" s="13" t="s">
        <v>40</v>
      </c>
      <c r="I1343" s="10" t="s">
        <v>697</v>
      </c>
    </row>
    <row r="1344" spans="1:9" ht="15.75" hidden="1" customHeight="1" x14ac:dyDescent="0.25">
      <c r="A1344" s="4" t="s">
        <v>2175</v>
      </c>
      <c r="B1344" s="10" t="s">
        <v>2240</v>
      </c>
      <c r="C1344" s="10" t="s">
        <v>24</v>
      </c>
      <c r="D1344" s="11">
        <v>29434.46</v>
      </c>
      <c r="E1344" s="70"/>
      <c r="F1344" s="53"/>
      <c r="G1344" s="46"/>
      <c r="H1344" s="13" t="s">
        <v>398</v>
      </c>
      <c r="I1344" s="10" t="s">
        <v>2248</v>
      </c>
    </row>
    <row r="1345" spans="1:9" ht="15.75" hidden="1" customHeight="1" x14ac:dyDescent="0.25">
      <c r="A1345" s="4" t="s">
        <v>2175</v>
      </c>
      <c r="B1345" s="10" t="s">
        <v>2240</v>
      </c>
      <c r="C1345" s="10" t="s">
        <v>24</v>
      </c>
      <c r="D1345" s="11">
        <v>30127.279999999999</v>
      </c>
      <c r="E1345" s="70"/>
      <c r="F1345" s="53"/>
      <c r="G1345" s="46"/>
      <c r="H1345" s="13" t="s">
        <v>45</v>
      </c>
      <c r="I1345" s="10" t="s">
        <v>500</v>
      </c>
    </row>
    <row r="1346" spans="1:9" ht="15.75" hidden="1" customHeight="1" x14ac:dyDescent="0.25">
      <c r="A1346" s="4" t="s">
        <v>2175</v>
      </c>
      <c r="B1346" s="10" t="s">
        <v>2240</v>
      </c>
      <c r="C1346" s="10" t="s">
        <v>24</v>
      </c>
      <c r="D1346" s="11">
        <v>32169.99</v>
      </c>
      <c r="E1346" s="70"/>
      <c r="F1346" s="53"/>
      <c r="G1346" s="46"/>
      <c r="H1346" s="13" t="s">
        <v>29</v>
      </c>
      <c r="I1346" s="10" t="s">
        <v>2251</v>
      </c>
    </row>
    <row r="1347" spans="1:9" ht="15.75" hidden="1" customHeight="1" x14ac:dyDescent="0.25">
      <c r="A1347" s="4" t="s">
        <v>2175</v>
      </c>
      <c r="B1347" s="10" t="s">
        <v>2240</v>
      </c>
      <c r="C1347" s="10" t="s">
        <v>24</v>
      </c>
      <c r="D1347" s="11">
        <v>32439.87</v>
      </c>
      <c r="E1347" s="70"/>
      <c r="F1347" s="53"/>
      <c r="G1347" s="46"/>
      <c r="H1347" s="13" t="s">
        <v>70</v>
      </c>
      <c r="I1347" s="10" t="s">
        <v>2253</v>
      </c>
    </row>
    <row r="1348" spans="1:9" ht="15.75" hidden="1" customHeight="1" x14ac:dyDescent="0.25">
      <c r="A1348" s="4" t="s">
        <v>2175</v>
      </c>
      <c r="B1348" s="10" t="s">
        <v>2240</v>
      </c>
      <c r="C1348" s="10" t="s">
        <v>24</v>
      </c>
      <c r="D1348" s="11">
        <v>32747.29</v>
      </c>
      <c r="E1348" s="70"/>
      <c r="F1348" s="53"/>
      <c r="G1348" s="46"/>
      <c r="H1348" s="13" t="s">
        <v>163</v>
      </c>
      <c r="I1348" s="10" t="s">
        <v>2255</v>
      </c>
    </row>
    <row r="1349" spans="1:9" ht="15.75" hidden="1" customHeight="1" x14ac:dyDescent="0.25">
      <c r="A1349" s="4" t="s">
        <v>2175</v>
      </c>
      <c r="B1349" s="10" t="s">
        <v>2240</v>
      </c>
      <c r="C1349" s="10" t="s">
        <v>24</v>
      </c>
      <c r="D1349" s="11">
        <v>33742.730000000003</v>
      </c>
      <c r="E1349" s="70"/>
      <c r="F1349" s="53"/>
      <c r="G1349" s="46"/>
      <c r="H1349" s="13" t="s">
        <v>40</v>
      </c>
      <c r="I1349" s="10" t="s">
        <v>775</v>
      </c>
    </row>
    <row r="1350" spans="1:9" ht="15.75" hidden="1" customHeight="1" x14ac:dyDescent="0.25">
      <c r="A1350" s="4" t="s">
        <v>2175</v>
      </c>
      <c r="B1350" s="10" t="s">
        <v>2240</v>
      </c>
      <c r="C1350" s="10" t="s">
        <v>24</v>
      </c>
      <c r="D1350" s="11">
        <v>35574</v>
      </c>
      <c r="E1350" s="70"/>
      <c r="F1350" s="53"/>
      <c r="G1350" s="46"/>
      <c r="H1350" s="13" t="s">
        <v>54</v>
      </c>
      <c r="I1350" s="10" t="s">
        <v>2258</v>
      </c>
    </row>
    <row r="1351" spans="1:9" ht="15.75" hidden="1" customHeight="1" x14ac:dyDescent="0.25">
      <c r="A1351" s="4" t="s">
        <v>2175</v>
      </c>
      <c r="B1351" s="10" t="s">
        <v>2240</v>
      </c>
      <c r="C1351" s="10" t="s">
        <v>24</v>
      </c>
      <c r="D1351" s="11">
        <v>39551.1</v>
      </c>
      <c r="E1351" s="70"/>
      <c r="F1351" s="53"/>
      <c r="G1351" s="46"/>
      <c r="H1351" s="13" t="s">
        <v>156</v>
      </c>
      <c r="I1351" s="10" t="s">
        <v>775</v>
      </c>
    </row>
    <row r="1352" spans="1:9" ht="15.75" hidden="1" customHeight="1" x14ac:dyDescent="0.25">
      <c r="A1352" s="4" t="s">
        <v>2175</v>
      </c>
      <c r="B1352" s="10" t="s">
        <v>2240</v>
      </c>
      <c r="C1352" s="10" t="s">
        <v>24</v>
      </c>
      <c r="D1352" s="11">
        <v>39895.800000000003</v>
      </c>
      <c r="E1352" s="70"/>
      <c r="F1352" s="53"/>
      <c r="G1352" s="46"/>
      <c r="H1352" s="13" t="s">
        <v>222</v>
      </c>
      <c r="I1352" s="10" t="s">
        <v>775</v>
      </c>
    </row>
    <row r="1353" spans="1:9" ht="15.75" customHeight="1" x14ac:dyDescent="0.25">
      <c r="A1353" s="4" t="s">
        <v>2175</v>
      </c>
      <c r="B1353" s="10" t="s">
        <v>2262</v>
      </c>
      <c r="C1353" s="10" t="s">
        <v>24</v>
      </c>
      <c r="D1353" s="11">
        <v>21800</v>
      </c>
      <c r="E1353" s="88">
        <f>+F1353</f>
        <v>166345.78</v>
      </c>
      <c r="F1353" s="55">
        <v>166345.78</v>
      </c>
      <c r="G1353" s="44" t="s">
        <v>2263</v>
      </c>
      <c r="H1353" s="13" t="s">
        <v>32</v>
      </c>
      <c r="I1353" s="13" t="s">
        <v>204</v>
      </c>
    </row>
    <row r="1354" spans="1:9" ht="15.75" hidden="1" customHeight="1" x14ac:dyDescent="0.25">
      <c r="A1354" s="4" t="s">
        <v>2175</v>
      </c>
      <c r="B1354" s="10" t="s">
        <v>2262</v>
      </c>
      <c r="C1354" s="10" t="s">
        <v>24</v>
      </c>
      <c r="D1354" s="11">
        <v>21974.16</v>
      </c>
      <c r="E1354" s="70"/>
      <c r="F1354" s="53"/>
      <c r="G1354" s="46"/>
      <c r="H1354" s="13" t="s">
        <v>29</v>
      </c>
      <c r="I1354" s="10" t="s">
        <v>2265</v>
      </c>
    </row>
    <row r="1355" spans="1:9" ht="15.75" hidden="1" customHeight="1" x14ac:dyDescent="0.25">
      <c r="A1355" s="4" t="s">
        <v>2175</v>
      </c>
      <c r="B1355" s="10" t="s">
        <v>2262</v>
      </c>
      <c r="C1355" s="10" t="s">
        <v>24</v>
      </c>
      <c r="D1355" s="11">
        <v>22160</v>
      </c>
      <c r="E1355" s="70"/>
      <c r="F1355" s="53"/>
      <c r="G1355" s="46"/>
      <c r="H1355" s="13" t="s">
        <v>70</v>
      </c>
      <c r="I1355" s="10" t="s">
        <v>2267</v>
      </c>
    </row>
    <row r="1356" spans="1:9" ht="15.75" hidden="1" customHeight="1" x14ac:dyDescent="0.25">
      <c r="A1356" s="4" t="s">
        <v>2175</v>
      </c>
      <c r="B1356" s="10" t="s">
        <v>2262</v>
      </c>
      <c r="C1356" s="10" t="s">
        <v>24</v>
      </c>
      <c r="D1356" s="11">
        <v>22220</v>
      </c>
      <c r="E1356" s="70"/>
      <c r="F1356" s="53"/>
      <c r="G1356" s="46"/>
      <c r="H1356" s="13" t="s">
        <v>40</v>
      </c>
      <c r="I1356" s="10" t="s">
        <v>204</v>
      </c>
    </row>
    <row r="1357" spans="1:9" ht="15.75" hidden="1" customHeight="1" x14ac:dyDescent="0.25">
      <c r="A1357" s="4" t="s">
        <v>2175</v>
      </c>
      <c r="B1357" s="10" t="s">
        <v>2262</v>
      </c>
      <c r="C1357" s="10" t="s">
        <v>24</v>
      </c>
      <c r="D1357" s="11">
        <v>22490</v>
      </c>
      <c r="E1357" s="70"/>
      <c r="F1357" s="53"/>
      <c r="G1357" s="46"/>
      <c r="H1357" s="13" t="s">
        <v>163</v>
      </c>
      <c r="I1357" s="10" t="s">
        <v>2270</v>
      </c>
    </row>
    <row r="1358" spans="1:9" ht="15.75" hidden="1" customHeight="1" x14ac:dyDescent="0.25">
      <c r="A1358" s="4" t="s">
        <v>2175</v>
      </c>
      <c r="B1358" s="10" t="s">
        <v>2262</v>
      </c>
      <c r="C1358" s="10" t="s">
        <v>24</v>
      </c>
      <c r="D1358" s="11">
        <v>22760</v>
      </c>
      <c r="E1358" s="70"/>
      <c r="F1358" s="53"/>
      <c r="G1358" s="46"/>
      <c r="H1358" s="13" t="s">
        <v>48</v>
      </c>
      <c r="I1358" s="10" t="s">
        <v>2272</v>
      </c>
    </row>
    <row r="1359" spans="1:9" ht="15.75" hidden="1" customHeight="1" x14ac:dyDescent="0.25">
      <c r="A1359" s="4" t="s">
        <v>2175</v>
      </c>
      <c r="B1359" s="10" t="s">
        <v>2262</v>
      </c>
      <c r="C1359" s="10" t="s">
        <v>24</v>
      </c>
      <c r="D1359" s="11">
        <v>22990</v>
      </c>
      <c r="E1359" s="70"/>
      <c r="F1359" s="53"/>
      <c r="G1359" s="46"/>
      <c r="H1359" s="13" t="s">
        <v>213</v>
      </c>
      <c r="I1359" s="10" t="s">
        <v>204</v>
      </c>
    </row>
    <row r="1360" spans="1:9" ht="15.75" hidden="1" customHeight="1" x14ac:dyDescent="0.25">
      <c r="A1360" s="4" t="s">
        <v>2175</v>
      </c>
      <c r="B1360" s="10" t="s">
        <v>2262</v>
      </c>
      <c r="C1360" s="10" t="s">
        <v>24</v>
      </c>
      <c r="D1360" s="11">
        <v>23199.7</v>
      </c>
      <c r="E1360" s="70"/>
      <c r="F1360" s="53"/>
      <c r="G1360" s="46"/>
      <c r="H1360" s="13" t="s">
        <v>156</v>
      </c>
      <c r="I1360" s="10" t="s">
        <v>204</v>
      </c>
    </row>
    <row r="1361" spans="1:9" ht="15.75" hidden="1" customHeight="1" x14ac:dyDescent="0.25">
      <c r="A1361" s="4" t="s">
        <v>2175</v>
      </c>
      <c r="B1361" s="10" t="s">
        <v>2262</v>
      </c>
      <c r="C1361" s="10" t="s">
        <v>24</v>
      </c>
      <c r="D1361" s="11">
        <v>24400</v>
      </c>
      <c r="E1361" s="70"/>
      <c r="F1361" s="53"/>
      <c r="G1361" s="46"/>
      <c r="H1361" s="13" t="s">
        <v>38</v>
      </c>
      <c r="I1361" s="10" t="s">
        <v>220</v>
      </c>
    </row>
    <row r="1362" spans="1:9" ht="15.75" hidden="1" customHeight="1" x14ac:dyDescent="0.25">
      <c r="A1362" s="4" t="s">
        <v>2175</v>
      </c>
      <c r="B1362" s="10" t="s">
        <v>2262</v>
      </c>
      <c r="C1362" s="10" t="s">
        <v>24</v>
      </c>
      <c r="D1362" s="11">
        <v>24900</v>
      </c>
      <c r="E1362" s="70"/>
      <c r="F1362" s="53"/>
      <c r="G1362" s="46"/>
      <c r="H1362" s="13" t="s">
        <v>54</v>
      </c>
      <c r="I1362" s="10" t="s">
        <v>2277</v>
      </c>
    </row>
    <row r="1363" spans="1:9" ht="15.75" hidden="1" customHeight="1" x14ac:dyDescent="0.25">
      <c r="A1363" s="4" t="s">
        <v>2175</v>
      </c>
      <c r="B1363" s="10" t="s">
        <v>2262</v>
      </c>
      <c r="C1363" s="10" t="s">
        <v>24</v>
      </c>
      <c r="D1363" s="11">
        <v>25760</v>
      </c>
      <c r="E1363" s="70"/>
      <c r="F1363" s="53"/>
      <c r="G1363" s="46"/>
      <c r="H1363" s="13" t="s">
        <v>398</v>
      </c>
      <c r="I1363" s="10" t="s">
        <v>2277</v>
      </c>
    </row>
    <row r="1364" spans="1:9" ht="15.75" hidden="1" customHeight="1" x14ac:dyDescent="0.25">
      <c r="A1364" s="4" t="s">
        <v>2175</v>
      </c>
      <c r="B1364" s="10" t="s">
        <v>2262</v>
      </c>
      <c r="C1364" s="10" t="s">
        <v>24</v>
      </c>
      <c r="D1364" s="11">
        <v>30578</v>
      </c>
      <c r="E1364" s="70"/>
      <c r="F1364" s="53"/>
      <c r="G1364" s="46"/>
      <c r="H1364" s="13" t="s">
        <v>25</v>
      </c>
      <c r="I1364" s="10" t="s">
        <v>2280</v>
      </c>
    </row>
    <row r="1365" spans="1:9" ht="15.75" hidden="1" customHeight="1" x14ac:dyDescent="0.25">
      <c r="A1365" s="4" t="s">
        <v>2175</v>
      </c>
      <c r="B1365" s="10" t="s">
        <v>2262</v>
      </c>
      <c r="C1365" s="10" t="s">
        <v>24</v>
      </c>
      <c r="D1365" s="11">
        <v>31168.84</v>
      </c>
      <c r="E1365" s="70"/>
      <c r="F1365" s="53"/>
      <c r="G1365" s="46"/>
      <c r="H1365" s="13" t="s">
        <v>45</v>
      </c>
      <c r="I1365" s="10" t="s">
        <v>204</v>
      </c>
    </row>
    <row r="1366" spans="1:9" ht="15.75" customHeight="1" x14ac:dyDescent="0.25">
      <c r="A1366" s="4" t="s">
        <v>2175</v>
      </c>
      <c r="B1366" s="10" t="s">
        <v>2282</v>
      </c>
      <c r="C1366" s="10" t="s">
        <v>24</v>
      </c>
      <c r="D1366" s="11">
        <v>20412.37</v>
      </c>
      <c r="E1366" s="88">
        <f>+F1366</f>
        <v>61431</v>
      </c>
      <c r="F1366" s="55">
        <v>61431</v>
      </c>
      <c r="G1366" s="44" t="s">
        <v>2283</v>
      </c>
      <c r="H1366" s="13" t="s">
        <v>29</v>
      </c>
      <c r="I1366" s="13" t="s">
        <v>2284</v>
      </c>
    </row>
    <row r="1367" spans="1:9" ht="15.75" hidden="1" customHeight="1" x14ac:dyDescent="0.25">
      <c r="A1367" s="4" t="s">
        <v>2175</v>
      </c>
      <c r="B1367" s="10" t="s">
        <v>2282</v>
      </c>
      <c r="C1367" s="10" t="s">
        <v>24</v>
      </c>
      <c r="D1367" s="11">
        <v>20710</v>
      </c>
      <c r="E1367" s="70"/>
      <c r="F1367" s="53"/>
      <c r="G1367" s="46"/>
      <c r="H1367" s="13" t="s">
        <v>32</v>
      </c>
      <c r="I1367" s="10" t="s">
        <v>204</v>
      </c>
    </row>
    <row r="1368" spans="1:9" ht="15.75" hidden="1" customHeight="1" x14ac:dyDescent="0.25">
      <c r="A1368" s="4" t="s">
        <v>2175</v>
      </c>
      <c r="B1368" s="10" t="s">
        <v>2282</v>
      </c>
      <c r="C1368" s="10" t="s">
        <v>24</v>
      </c>
      <c r="D1368" s="11">
        <v>21052</v>
      </c>
      <c r="E1368" s="70"/>
      <c r="F1368" s="53"/>
      <c r="G1368" s="46"/>
      <c r="H1368" s="13" t="s">
        <v>70</v>
      </c>
      <c r="I1368" s="10" t="s">
        <v>2285</v>
      </c>
    </row>
    <row r="1369" spans="1:9" ht="15.75" hidden="1" customHeight="1" x14ac:dyDescent="0.25">
      <c r="A1369" s="4" t="s">
        <v>2175</v>
      </c>
      <c r="B1369" s="10" t="s">
        <v>2282</v>
      </c>
      <c r="C1369" s="10" t="s">
        <v>24</v>
      </c>
      <c r="D1369" s="11">
        <v>21109</v>
      </c>
      <c r="E1369" s="70"/>
      <c r="F1369" s="53"/>
      <c r="G1369" s="46"/>
      <c r="H1369" s="13" t="s">
        <v>40</v>
      </c>
      <c r="I1369" s="10" t="s">
        <v>204</v>
      </c>
    </row>
    <row r="1370" spans="1:9" ht="15.75" hidden="1" customHeight="1" x14ac:dyDescent="0.25">
      <c r="A1370" s="4" t="s">
        <v>2175</v>
      </c>
      <c r="B1370" s="10" t="s">
        <v>2282</v>
      </c>
      <c r="C1370" s="10" t="s">
        <v>24</v>
      </c>
      <c r="D1370" s="11">
        <v>21365.5</v>
      </c>
      <c r="E1370" s="70"/>
      <c r="F1370" s="53"/>
      <c r="G1370" s="46"/>
      <c r="H1370" s="13" t="s">
        <v>163</v>
      </c>
      <c r="I1370" s="10" t="s">
        <v>2288</v>
      </c>
    </row>
    <row r="1371" spans="1:9" ht="15.75" hidden="1" customHeight="1" x14ac:dyDescent="0.25">
      <c r="A1371" s="4" t="s">
        <v>2175</v>
      </c>
      <c r="B1371" s="10" t="s">
        <v>2282</v>
      </c>
      <c r="C1371" s="10" t="s">
        <v>24</v>
      </c>
      <c r="D1371" s="11">
        <v>21451</v>
      </c>
      <c r="E1371" s="70"/>
      <c r="F1371" s="53"/>
      <c r="G1371" s="46"/>
      <c r="H1371" s="13" t="s">
        <v>48</v>
      </c>
      <c r="I1371" s="10" t="s">
        <v>2272</v>
      </c>
    </row>
    <row r="1372" spans="1:9" ht="15.75" hidden="1" customHeight="1" x14ac:dyDescent="0.25">
      <c r="A1372" s="4" t="s">
        <v>2175</v>
      </c>
      <c r="B1372" s="10" t="s">
        <v>2282</v>
      </c>
      <c r="C1372" s="10" t="s">
        <v>24</v>
      </c>
      <c r="D1372" s="11">
        <v>21755</v>
      </c>
      <c r="E1372" s="70"/>
      <c r="F1372" s="53"/>
      <c r="G1372" s="46"/>
      <c r="H1372" s="13" t="s">
        <v>213</v>
      </c>
      <c r="I1372" s="10" t="s">
        <v>204</v>
      </c>
    </row>
    <row r="1373" spans="1:9" ht="15.75" hidden="1" customHeight="1" x14ac:dyDescent="0.25">
      <c r="A1373" s="4" t="s">
        <v>2175</v>
      </c>
      <c r="B1373" s="10" t="s">
        <v>2282</v>
      </c>
      <c r="C1373" s="10" t="s">
        <v>24</v>
      </c>
      <c r="D1373" s="11">
        <v>22039.71</v>
      </c>
      <c r="E1373" s="70"/>
      <c r="F1373" s="53"/>
      <c r="G1373" s="46"/>
      <c r="H1373" s="13" t="s">
        <v>156</v>
      </c>
      <c r="I1373" s="10" t="s">
        <v>204</v>
      </c>
    </row>
    <row r="1374" spans="1:9" ht="15.75" hidden="1" customHeight="1" x14ac:dyDescent="0.25">
      <c r="A1374" s="4" t="s">
        <v>2175</v>
      </c>
      <c r="B1374" s="10" t="s">
        <v>2282</v>
      </c>
      <c r="C1374" s="10" t="s">
        <v>24</v>
      </c>
      <c r="D1374" s="11">
        <v>23180</v>
      </c>
      <c r="E1374" s="70"/>
      <c r="F1374" s="53"/>
      <c r="G1374" s="46"/>
      <c r="H1374" s="13" t="s">
        <v>38</v>
      </c>
      <c r="I1374" s="10" t="s">
        <v>220</v>
      </c>
    </row>
    <row r="1375" spans="1:9" ht="15.75" hidden="1" customHeight="1" x14ac:dyDescent="0.25">
      <c r="A1375" s="4" t="s">
        <v>2175</v>
      </c>
      <c r="B1375" s="10" t="s">
        <v>2282</v>
      </c>
      <c r="C1375" s="10" t="s">
        <v>24</v>
      </c>
      <c r="D1375" s="11">
        <v>24900</v>
      </c>
      <c r="E1375" s="70"/>
      <c r="F1375" s="53"/>
      <c r="G1375" s="46"/>
      <c r="H1375" s="13" t="s">
        <v>54</v>
      </c>
      <c r="I1375" s="10" t="s">
        <v>2292</v>
      </c>
    </row>
    <row r="1376" spans="1:9" ht="15.75" hidden="1" customHeight="1" x14ac:dyDescent="0.25">
      <c r="A1376" s="4" t="s">
        <v>2175</v>
      </c>
      <c r="B1376" s="10" t="s">
        <v>2282</v>
      </c>
      <c r="C1376" s="10" t="s">
        <v>24</v>
      </c>
      <c r="D1376" s="11">
        <v>25760</v>
      </c>
      <c r="E1376" s="70"/>
      <c r="F1376" s="53"/>
      <c r="G1376" s="46"/>
      <c r="H1376" s="13" t="s">
        <v>398</v>
      </c>
      <c r="I1376" s="10" t="s">
        <v>2294</v>
      </c>
    </row>
    <row r="1377" spans="1:9" ht="15.75" hidden="1" customHeight="1" x14ac:dyDescent="0.25">
      <c r="A1377" s="4" t="s">
        <v>2175</v>
      </c>
      <c r="B1377" s="10" t="s">
        <v>2282</v>
      </c>
      <c r="C1377" s="10" t="s">
        <v>24</v>
      </c>
      <c r="D1377" s="11">
        <v>29024</v>
      </c>
      <c r="E1377" s="70"/>
      <c r="F1377" s="53"/>
      <c r="G1377" s="46"/>
      <c r="H1377" s="13" t="s">
        <v>25</v>
      </c>
      <c r="I1377" s="10" t="s">
        <v>2280</v>
      </c>
    </row>
    <row r="1378" spans="1:9" ht="15.75" hidden="1" customHeight="1" x14ac:dyDescent="0.25">
      <c r="A1378" s="4" t="s">
        <v>2175</v>
      </c>
      <c r="B1378" s="10" t="s">
        <v>2282</v>
      </c>
      <c r="C1378" s="10" t="s">
        <v>24</v>
      </c>
      <c r="D1378" s="11">
        <v>31168.84</v>
      </c>
      <c r="E1378" s="70"/>
      <c r="F1378" s="53"/>
      <c r="G1378" s="46"/>
      <c r="H1378" s="13" t="s">
        <v>45</v>
      </c>
      <c r="I1378" s="10" t="s">
        <v>204</v>
      </c>
    </row>
    <row r="1379" spans="1:9" ht="15.75" customHeight="1" x14ac:dyDescent="0.25">
      <c r="A1379" s="4" t="s">
        <v>2175</v>
      </c>
      <c r="B1379" s="10" t="s">
        <v>2297</v>
      </c>
      <c r="C1379" s="10" t="s">
        <v>24</v>
      </c>
      <c r="D1379" s="11">
        <v>12075.47</v>
      </c>
      <c r="E1379" s="88">
        <f>+F1379</f>
        <v>61431</v>
      </c>
      <c r="F1379" s="55">
        <v>61431</v>
      </c>
      <c r="G1379" s="44" t="s">
        <v>2283</v>
      </c>
      <c r="H1379" s="13" t="s">
        <v>398</v>
      </c>
      <c r="I1379" s="13" t="s">
        <v>2298</v>
      </c>
    </row>
    <row r="1380" spans="1:9" ht="15.75" hidden="1" customHeight="1" x14ac:dyDescent="0.25">
      <c r="A1380" s="4" t="s">
        <v>2175</v>
      </c>
      <c r="B1380" s="10" t="s">
        <v>2297</v>
      </c>
      <c r="C1380" s="10" t="s">
        <v>28</v>
      </c>
      <c r="D1380" s="11">
        <v>16016.44</v>
      </c>
      <c r="E1380" s="70"/>
      <c r="F1380" s="53"/>
      <c r="G1380" s="46"/>
      <c r="H1380" s="13" t="s">
        <v>70</v>
      </c>
      <c r="I1380" s="10" t="s">
        <v>2300</v>
      </c>
    </row>
    <row r="1381" spans="1:9" ht="15.75" hidden="1" customHeight="1" x14ac:dyDescent="0.25">
      <c r="A1381" s="4" t="s">
        <v>2175</v>
      </c>
      <c r="B1381" s="10" t="s">
        <v>2297</v>
      </c>
      <c r="C1381" s="10" t="s">
        <v>24</v>
      </c>
      <c r="D1381" s="11">
        <v>16259.67</v>
      </c>
      <c r="E1381" s="70"/>
      <c r="F1381" s="53"/>
      <c r="G1381" s="46"/>
      <c r="H1381" s="13" t="s">
        <v>40</v>
      </c>
      <c r="I1381" s="10" t="s">
        <v>697</v>
      </c>
    </row>
    <row r="1382" spans="1:9" ht="15.75" hidden="1" customHeight="1" x14ac:dyDescent="0.25">
      <c r="A1382" s="4" t="s">
        <v>2175</v>
      </c>
      <c r="B1382" s="10" t="s">
        <v>2297</v>
      </c>
      <c r="C1382" s="10" t="s">
        <v>24</v>
      </c>
      <c r="D1382" s="11">
        <v>16802.61</v>
      </c>
      <c r="E1382" s="70"/>
      <c r="F1382" s="53"/>
      <c r="G1382" s="46"/>
      <c r="H1382" s="13" t="s">
        <v>45</v>
      </c>
      <c r="I1382" s="10" t="s">
        <v>204</v>
      </c>
    </row>
    <row r="1383" spans="1:9" ht="15.75" hidden="1" customHeight="1" x14ac:dyDescent="0.25">
      <c r="A1383" s="4" t="s">
        <v>2175</v>
      </c>
      <c r="B1383" s="10" t="s">
        <v>2297</v>
      </c>
      <c r="C1383" s="10" t="s">
        <v>24</v>
      </c>
      <c r="D1383" s="11">
        <v>18407</v>
      </c>
      <c r="E1383" s="70"/>
      <c r="F1383" s="53"/>
      <c r="G1383" s="46"/>
      <c r="H1383" s="13" t="s">
        <v>54</v>
      </c>
      <c r="I1383" s="10" t="s">
        <v>2304</v>
      </c>
    </row>
    <row r="1384" spans="1:9" ht="15.75" hidden="1" customHeight="1" x14ac:dyDescent="0.25">
      <c r="A1384" s="4" t="s">
        <v>2175</v>
      </c>
      <c r="B1384" s="10" t="s">
        <v>2297</v>
      </c>
      <c r="C1384" s="10" t="s">
        <v>24</v>
      </c>
      <c r="D1384" s="11">
        <v>18630.77</v>
      </c>
      <c r="E1384" s="70"/>
      <c r="F1384" s="53"/>
      <c r="G1384" s="46"/>
      <c r="H1384" s="13" t="s">
        <v>70</v>
      </c>
      <c r="I1384" s="10" t="s">
        <v>2306</v>
      </c>
    </row>
    <row r="1385" spans="1:9" ht="15.75" hidden="1" customHeight="1" x14ac:dyDescent="0.25">
      <c r="A1385" s="4" t="s">
        <v>2175</v>
      </c>
      <c r="B1385" s="10" t="s">
        <v>2297</v>
      </c>
      <c r="C1385" s="10" t="s">
        <v>28</v>
      </c>
      <c r="D1385" s="11">
        <v>18679.990000000002</v>
      </c>
      <c r="E1385" s="70"/>
      <c r="F1385" s="53"/>
      <c r="G1385" s="46"/>
      <c r="H1385" s="13" t="s">
        <v>29</v>
      </c>
      <c r="I1385" s="10" t="s">
        <v>2308</v>
      </c>
    </row>
    <row r="1386" spans="1:9" ht="15.75" hidden="1" customHeight="1" x14ac:dyDescent="0.25">
      <c r="A1386" s="4" t="s">
        <v>2175</v>
      </c>
      <c r="B1386" s="10" t="s">
        <v>2297</v>
      </c>
      <c r="C1386" s="10" t="s">
        <v>24</v>
      </c>
      <c r="D1386" s="11">
        <v>18795.55</v>
      </c>
      <c r="E1386" s="70"/>
      <c r="F1386" s="53"/>
      <c r="G1386" s="46"/>
      <c r="H1386" s="13" t="s">
        <v>163</v>
      </c>
      <c r="I1386" s="10" t="s">
        <v>2310</v>
      </c>
    </row>
    <row r="1387" spans="1:9" ht="15.75" hidden="1" customHeight="1" x14ac:dyDescent="0.25">
      <c r="A1387" s="4" t="s">
        <v>2175</v>
      </c>
      <c r="B1387" s="10" t="s">
        <v>2297</v>
      </c>
      <c r="C1387" s="10" t="s">
        <v>28</v>
      </c>
      <c r="D1387" s="11">
        <v>19382.38</v>
      </c>
      <c r="E1387" s="70"/>
      <c r="F1387" s="53"/>
      <c r="G1387" s="46"/>
      <c r="H1387" s="13" t="s">
        <v>40</v>
      </c>
      <c r="I1387" s="10" t="s">
        <v>775</v>
      </c>
    </row>
    <row r="1388" spans="1:9" ht="15.75" hidden="1" customHeight="1" x14ac:dyDescent="0.25">
      <c r="A1388" s="4" t="s">
        <v>2175</v>
      </c>
      <c r="B1388" s="10" t="s">
        <v>2297</v>
      </c>
      <c r="C1388" s="10" t="s">
        <v>24</v>
      </c>
      <c r="D1388" s="11">
        <v>20674.13</v>
      </c>
      <c r="E1388" s="70"/>
      <c r="F1388" s="53"/>
      <c r="G1388" s="46"/>
      <c r="H1388" s="13" t="s">
        <v>29</v>
      </c>
      <c r="I1388" s="10" t="s">
        <v>2313</v>
      </c>
    </row>
    <row r="1389" spans="1:9" ht="15.75" hidden="1" customHeight="1" x14ac:dyDescent="0.25">
      <c r="A1389" s="4" t="s">
        <v>2175</v>
      </c>
      <c r="B1389" s="10" t="s">
        <v>2297</v>
      </c>
      <c r="C1389" s="10" t="s">
        <v>24</v>
      </c>
      <c r="D1389" s="11">
        <v>22912.799999999999</v>
      </c>
      <c r="E1389" s="70"/>
      <c r="F1389" s="53"/>
      <c r="G1389" s="46"/>
      <c r="H1389" s="13" t="s">
        <v>222</v>
      </c>
      <c r="I1389" s="10" t="s">
        <v>775</v>
      </c>
    </row>
    <row r="1390" spans="1:9" ht="15.75" hidden="1" customHeight="1" x14ac:dyDescent="0.25">
      <c r="A1390" s="4" t="s">
        <v>2175</v>
      </c>
      <c r="B1390" s="10" t="s">
        <v>2316</v>
      </c>
      <c r="C1390" s="10" t="s">
        <v>24</v>
      </c>
      <c r="D1390" s="11">
        <v>62000</v>
      </c>
      <c r="E1390" s="70"/>
      <c r="F1390" s="53"/>
      <c r="G1390" s="46"/>
      <c r="H1390" s="13" t="s">
        <v>2317</v>
      </c>
      <c r="I1390" s="10" t="s">
        <v>2318</v>
      </c>
    </row>
    <row r="1391" spans="1:9" ht="15.75" hidden="1" customHeight="1" x14ac:dyDescent="0.25">
      <c r="A1391" s="4" t="s">
        <v>2175</v>
      </c>
      <c r="B1391" s="10" t="s">
        <v>2316</v>
      </c>
      <c r="C1391" s="10" t="s">
        <v>24</v>
      </c>
      <c r="D1391" s="11">
        <v>72001.929999999993</v>
      </c>
      <c r="E1391" s="70"/>
      <c r="F1391" s="53"/>
      <c r="G1391" s="46"/>
      <c r="H1391" s="13" t="s">
        <v>398</v>
      </c>
      <c r="I1391" s="10" t="s">
        <v>2320</v>
      </c>
    </row>
    <row r="1392" spans="1:9" ht="15.75" hidden="1" customHeight="1" x14ac:dyDescent="0.25">
      <c r="A1392" s="4" t="s">
        <v>2175</v>
      </c>
      <c r="B1392" s="10" t="s">
        <v>2316</v>
      </c>
      <c r="C1392" s="10" t="s">
        <v>24</v>
      </c>
      <c r="D1392" s="11">
        <v>91028.49</v>
      </c>
      <c r="E1392" s="70"/>
      <c r="F1392" s="53"/>
      <c r="G1392" s="46"/>
      <c r="H1392" s="13" t="s">
        <v>40</v>
      </c>
      <c r="I1392" s="10" t="s">
        <v>706</v>
      </c>
    </row>
    <row r="1393" spans="1:15" ht="15.75" hidden="1" customHeight="1" x14ac:dyDescent="0.25">
      <c r="A1393" s="4" t="s">
        <v>2175</v>
      </c>
      <c r="B1393" s="10" t="s">
        <v>2316</v>
      </c>
      <c r="C1393" s="10" t="s">
        <v>24</v>
      </c>
      <c r="D1393" s="11">
        <v>425419.15</v>
      </c>
      <c r="E1393" s="70"/>
      <c r="F1393" s="53"/>
      <c r="G1393" s="46"/>
      <c r="H1393" s="13" t="s">
        <v>70</v>
      </c>
      <c r="I1393" s="10" t="s">
        <v>2323</v>
      </c>
    </row>
    <row r="1394" spans="1:15" ht="15.75" hidden="1" customHeight="1" x14ac:dyDescent="0.25">
      <c r="A1394" s="4" t="s">
        <v>2175</v>
      </c>
      <c r="B1394" s="10" t="s">
        <v>2316</v>
      </c>
      <c r="C1394" s="10" t="s">
        <v>28</v>
      </c>
      <c r="D1394" s="11">
        <v>455158.54</v>
      </c>
      <c r="E1394" s="70"/>
      <c r="F1394" s="53"/>
      <c r="G1394" s="46"/>
      <c r="H1394" s="13" t="s">
        <v>70</v>
      </c>
      <c r="I1394" s="10" t="s">
        <v>2325</v>
      </c>
    </row>
    <row r="1395" spans="1:15" ht="15.75" hidden="1" customHeight="1" x14ac:dyDescent="0.25">
      <c r="A1395" s="4" t="s">
        <v>2175</v>
      </c>
      <c r="B1395" s="10" t="s">
        <v>2327</v>
      </c>
      <c r="C1395" s="10" t="s">
        <v>24</v>
      </c>
      <c r="D1395" s="11">
        <v>67297.440000000002</v>
      </c>
      <c r="E1395" s="70"/>
      <c r="F1395" s="53"/>
      <c r="G1395" s="46"/>
      <c r="H1395" s="13" t="s">
        <v>398</v>
      </c>
      <c r="I1395" s="10" t="s">
        <v>2328</v>
      </c>
    </row>
    <row r="1396" spans="1:15" ht="15.75" hidden="1" customHeight="1" x14ac:dyDescent="0.25">
      <c r="A1396" s="4" t="s">
        <v>2175</v>
      </c>
      <c r="B1396" s="10" t="s">
        <v>2327</v>
      </c>
      <c r="C1396" s="10" t="s">
        <v>24</v>
      </c>
      <c r="D1396" s="11">
        <v>70903.19</v>
      </c>
      <c r="E1396" s="70"/>
      <c r="F1396" s="53"/>
      <c r="G1396" s="46"/>
      <c r="H1396" s="13" t="s">
        <v>70</v>
      </c>
      <c r="I1396" s="10" t="s">
        <v>2330</v>
      </c>
    </row>
    <row r="1397" spans="1:15" ht="15.75" hidden="1" customHeight="1" x14ac:dyDescent="0.25">
      <c r="A1397" s="4" t="s">
        <v>2175</v>
      </c>
      <c r="B1397" s="10" t="s">
        <v>2327</v>
      </c>
      <c r="C1397" s="10" t="s">
        <v>28</v>
      </c>
      <c r="D1397" s="11">
        <v>70903.19</v>
      </c>
      <c r="E1397" s="70"/>
      <c r="F1397" s="53"/>
      <c r="G1397" s="46"/>
      <c r="H1397" s="13" t="s">
        <v>70</v>
      </c>
      <c r="I1397" s="10" t="s">
        <v>2332</v>
      </c>
    </row>
    <row r="1398" spans="1:15" ht="15.75" hidden="1" customHeight="1" x14ac:dyDescent="0.25">
      <c r="A1398" s="4" t="s">
        <v>2175</v>
      </c>
      <c r="B1398" s="10" t="s">
        <v>2327</v>
      </c>
      <c r="C1398" s="10" t="s">
        <v>24</v>
      </c>
      <c r="D1398" s="11">
        <v>91558.26</v>
      </c>
      <c r="E1398" s="70"/>
      <c r="F1398" s="53"/>
      <c r="G1398" s="46"/>
      <c r="H1398" s="13" t="s">
        <v>40</v>
      </c>
      <c r="I1398" s="10" t="s">
        <v>706</v>
      </c>
    </row>
    <row r="1399" spans="1:15" ht="15.75" hidden="1" customHeight="1" x14ac:dyDescent="0.25">
      <c r="A1399" s="4" t="s">
        <v>2175</v>
      </c>
      <c r="B1399" s="10" t="s">
        <v>2335</v>
      </c>
      <c r="C1399" s="10" t="s">
        <v>24</v>
      </c>
      <c r="D1399" s="11">
        <v>2256.16</v>
      </c>
      <c r="E1399" s="70"/>
      <c r="F1399" s="53"/>
      <c r="G1399" s="46"/>
      <c r="H1399" s="13" t="s">
        <v>398</v>
      </c>
      <c r="I1399" s="10" t="s">
        <v>2336</v>
      </c>
    </row>
    <row r="1400" spans="1:15" ht="15.75" hidden="1" customHeight="1" x14ac:dyDescent="0.25">
      <c r="A1400" s="4" t="s">
        <v>2175</v>
      </c>
      <c r="B1400" s="10" t="s">
        <v>2335</v>
      </c>
      <c r="C1400" s="10" t="s">
        <v>24</v>
      </c>
      <c r="D1400" s="11">
        <v>2377.04</v>
      </c>
      <c r="E1400" s="70"/>
      <c r="F1400" s="53"/>
      <c r="G1400" s="46"/>
      <c r="H1400" s="13" t="s">
        <v>70</v>
      </c>
      <c r="I1400" s="10" t="s">
        <v>2338</v>
      </c>
    </row>
    <row r="1401" spans="1:15" ht="15.75" hidden="1" customHeight="1" x14ac:dyDescent="0.25">
      <c r="A1401" s="4" t="s">
        <v>2175</v>
      </c>
      <c r="B1401" s="10" t="s">
        <v>2335</v>
      </c>
      <c r="C1401" s="10" t="s">
        <v>24</v>
      </c>
      <c r="D1401" s="11">
        <v>4360.95</v>
      </c>
      <c r="E1401" s="70"/>
      <c r="F1401" s="53"/>
      <c r="G1401" s="46"/>
      <c r="H1401" s="13" t="s">
        <v>40</v>
      </c>
      <c r="I1401" s="10" t="s">
        <v>706</v>
      </c>
    </row>
    <row r="1402" spans="1:15" ht="15.75" hidden="1" customHeight="1" x14ac:dyDescent="0.25">
      <c r="A1402" s="4" t="s">
        <v>2175</v>
      </c>
      <c r="B1402" s="10" t="s">
        <v>2341</v>
      </c>
      <c r="C1402" s="10" t="s">
        <v>24</v>
      </c>
      <c r="D1402" s="11">
        <v>8.1199999999999992</v>
      </c>
      <c r="E1402" s="70"/>
      <c r="F1402" s="53"/>
      <c r="G1402" s="46"/>
      <c r="H1402" s="13" t="s">
        <v>398</v>
      </c>
      <c r="I1402" s="10" t="s">
        <v>2342</v>
      </c>
      <c r="J1402" s="23"/>
      <c r="K1402" s="23"/>
      <c r="L1402" s="23"/>
      <c r="M1402" s="23"/>
      <c r="N1402" s="23"/>
      <c r="O1402" s="23"/>
    </row>
    <row r="1403" spans="1:15" ht="15.75" hidden="1" customHeight="1" x14ac:dyDescent="0.25">
      <c r="A1403" s="4" t="s">
        <v>2175</v>
      </c>
      <c r="B1403" s="10" t="s">
        <v>2341</v>
      </c>
      <c r="C1403" s="10" t="s">
        <v>24</v>
      </c>
      <c r="D1403" s="11">
        <v>60888.5</v>
      </c>
      <c r="E1403" s="70"/>
      <c r="F1403" s="53"/>
      <c r="G1403" s="46"/>
      <c r="H1403" s="13" t="s">
        <v>70</v>
      </c>
      <c r="I1403" s="10" t="s">
        <v>2344</v>
      </c>
    </row>
    <row r="1404" spans="1:15" ht="15.75" hidden="1" customHeight="1" x14ac:dyDescent="0.25">
      <c r="A1404" s="30" t="s">
        <v>2175</v>
      </c>
      <c r="B1404" s="31" t="s">
        <v>2341</v>
      </c>
      <c r="C1404" s="31" t="s">
        <v>24</v>
      </c>
      <c r="D1404" s="32">
        <v>97985.08</v>
      </c>
      <c r="E1404" s="74"/>
      <c r="F1404" s="59"/>
      <c r="G1404" s="46"/>
      <c r="H1404" s="33" t="s">
        <v>40</v>
      </c>
      <c r="I1404" s="31" t="s">
        <v>706</v>
      </c>
    </row>
    <row r="1405" spans="1:15" ht="15.75" hidden="1" customHeight="1" x14ac:dyDescent="0.25">
      <c r="E1405" s="75"/>
      <c r="F1405" s="60"/>
      <c r="G1405" s="60"/>
      <c r="H1405" s="34"/>
      <c r="I1405"/>
    </row>
    <row r="1406" spans="1:15" ht="15.75" hidden="1" customHeight="1" x14ac:dyDescent="0.25">
      <c r="E1406" s="66"/>
      <c r="H1406" s="34"/>
      <c r="I1406"/>
    </row>
    <row r="1407" spans="1:15" ht="15.75" hidden="1" customHeight="1" x14ac:dyDescent="0.25">
      <c r="E1407" s="66"/>
      <c r="H1407" s="34"/>
      <c r="I1407"/>
    </row>
    <row r="1408" spans="1:15" ht="15.75" hidden="1" customHeight="1" x14ac:dyDescent="0.25">
      <c r="E1408" s="66"/>
      <c r="H1408" s="34"/>
      <c r="I1408"/>
    </row>
    <row r="1409" spans="8:8" ht="15.75" customHeight="1" x14ac:dyDescent="0.25">
      <c r="H1409" s="34"/>
    </row>
    <row r="1410" spans="8:8" ht="15.75" customHeight="1" x14ac:dyDescent="0.25">
      <c r="H1410" s="34"/>
    </row>
    <row r="1411" spans="8:8" ht="15.75" customHeight="1" x14ac:dyDescent="0.25">
      <c r="H1411" s="34"/>
    </row>
    <row r="1412" spans="8:8" ht="15.75" customHeight="1" x14ac:dyDescent="0.25">
      <c r="H1412" s="34"/>
    </row>
    <row r="1413" spans="8:8" ht="15.75" customHeight="1" x14ac:dyDescent="0.25">
      <c r="H1413" s="34"/>
    </row>
    <row r="1414" spans="8:8" ht="15.75" customHeight="1" x14ac:dyDescent="0.25">
      <c r="H1414" s="34"/>
    </row>
    <row r="1415" spans="8:8" ht="15.75" customHeight="1" x14ac:dyDescent="0.25">
      <c r="H1415" s="34"/>
    </row>
    <row r="1416" spans="8:8" ht="15.75" customHeight="1" x14ac:dyDescent="0.25">
      <c r="H1416" s="34"/>
    </row>
    <row r="1417" spans="8:8" ht="15.75" customHeight="1" x14ac:dyDescent="0.25">
      <c r="H1417" s="34"/>
    </row>
    <row r="1418" spans="8:8" ht="15.75" customHeight="1" x14ac:dyDescent="0.25">
      <c r="H1418" s="34"/>
    </row>
    <row r="1419" spans="8:8" ht="15.75" customHeight="1" x14ac:dyDescent="0.25">
      <c r="H1419" s="34"/>
    </row>
    <row r="1420" spans="8:8" ht="15.75" customHeight="1" x14ac:dyDescent="0.25">
      <c r="H1420" s="34"/>
    </row>
    <row r="1421" spans="8:8" ht="15.75" customHeight="1" x14ac:dyDescent="0.25">
      <c r="H1421" s="34"/>
    </row>
    <row r="1422" spans="8:8" ht="15.75" customHeight="1" x14ac:dyDescent="0.25">
      <c r="H1422" s="34"/>
    </row>
    <row r="1423" spans="8:8" ht="15.75" customHeight="1" x14ac:dyDescent="0.25">
      <c r="H1423" s="34"/>
    </row>
    <row r="1424" spans="8:8" ht="15.75" customHeight="1" x14ac:dyDescent="0.25">
      <c r="H1424" s="34"/>
    </row>
    <row r="1425" spans="8:8" ht="15.75" customHeight="1" x14ac:dyDescent="0.25">
      <c r="H1425" s="34"/>
    </row>
    <row r="1426" spans="8:8" ht="15.75" customHeight="1" x14ac:dyDescent="0.25">
      <c r="H1426" s="34"/>
    </row>
    <row r="1427" spans="8:8" ht="15.75" customHeight="1" x14ac:dyDescent="0.25">
      <c r="H1427" s="34"/>
    </row>
    <row r="1428" spans="8:8" ht="15.75" customHeight="1" x14ac:dyDescent="0.25">
      <c r="H1428" s="34"/>
    </row>
    <row r="1429" spans="8:8" ht="15.75" customHeight="1" x14ac:dyDescent="0.25">
      <c r="H1429" s="34"/>
    </row>
    <row r="1430" spans="8:8" ht="15.75" customHeight="1" x14ac:dyDescent="0.25">
      <c r="H1430" s="34"/>
    </row>
    <row r="1431" spans="8:8" ht="15.75" customHeight="1" x14ac:dyDescent="0.25">
      <c r="H1431" s="34"/>
    </row>
    <row r="1432" spans="8:8" ht="15.75" customHeight="1" x14ac:dyDescent="0.25">
      <c r="H1432" s="34"/>
    </row>
    <row r="1433" spans="8:8" ht="15.75" customHeight="1" x14ac:dyDescent="0.25">
      <c r="H1433" s="34"/>
    </row>
    <row r="1434" spans="8:8" ht="15.75" customHeight="1" x14ac:dyDescent="0.25">
      <c r="H1434" s="34"/>
    </row>
    <row r="1435" spans="8:8" ht="15.75" customHeight="1" x14ac:dyDescent="0.25">
      <c r="H1435" s="34"/>
    </row>
    <row r="1436" spans="8:8" ht="15.75" customHeight="1" x14ac:dyDescent="0.25">
      <c r="H1436" s="34"/>
    </row>
    <row r="1437" spans="8:8" ht="15.75" customHeight="1" x14ac:dyDescent="0.25">
      <c r="H1437" s="34"/>
    </row>
    <row r="1438" spans="8:8" ht="15.75" customHeight="1" x14ac:dyDescent="0.25">
      <c r="H1438" s="34"/>
    </row>
    <row r="1439" spans="8:8" ht="15.75" customHeight="1" x14ac:dyDescent="0.25">
      <c r="H1439" s="34"/>
    </row>
    <row r="1440" spans="8:8" ht="15.75" customHeight="1" x14ac:dyDescent="0.25">
      <c r="H1440" s="34"/>
    </row>
    <row r="1441" spans="8:8" ht="15.75" customHeight="1" x14ac:dyDescent="0.25">
      <c r="H1441" s="34"/>
    </row>
    <row r="1442" spans="8:8" ht="15.75" customHeight="1" x14ac:dyDescent="0.25">
      <c r="H1442" s="34"/>
    </row>
    <row r="1443" spans="8:8" ht="15.75" customHeight="1" x14ac:dyDescent="0.25">
      <c r="H1443" s="34"/>
    </row>
    <row r="1444" spans="8:8" ht="15.75" customHeight="1" x14ac:dyDescent="0.25">
      <c r="H1444" s="34"/>
    </row>
    <row r="1445" spans="8:8" ht="15.75" customHeight="1" x14ac:dyDescent="0.25">
      <c r="H1445" s="34"/>
    </row>
    <row r="1446" spans="8:8" ht="15.75" customHeight="1" x14ac:dyDescent="0.25">
      <c r="H1446" s="34"/>
    </row>
    <row r="1447" spans="8:8" ht="15.75" customHeight="1" x14ac:dyDescent="0.25">
      <c r="H1447" s="34"/>
    </row>
    <row r="1448" spans="8:8" ht="15.75" customHeight="1" x14ac:dyDescent="0.25">
      <c r="H1448" s="34"/>
    </row>
    <row r="1449" spans="8:8" ht="15.75" customHeight="1" x14ac:dyDescent="0.25">
      <c r="H1449" s="34"/>
    </row>
    <row r="1450" spans="8:8" ht="15.75" customHeight="1" x14ac:dyDescent="0.25">
      <c r="H1450" s="34"/>
    </row>
    <row r="1451" spans="8:8" ht="15.75" customHeight="1" x14ac:dyDescent="0.25">
      <c r="H1451" s="34"/>
    </row>
    <row r="1452" spans="8:8" ht="15.75" customHeight="1" x14ac:dyDescent="0.25">
      <c r="H1452" s="34"/>
    </row>
    <row r="1453" spans="8:8" ht="15.75" customHeight="1" x14ac:dyDescent="0.25">
      <c r="H1453" s="34"/>
    </row>
    <row r="1454" spans="8:8" ht="15.75" customHeight="1" x14ac:dyDescent="0.25">
      <c r="H1454" s="34"/>
    </row>
    <row r="1455" spans="8:8" ht="15.75" customHeight="1" x14ac:dyDescent="0.25">
      <c r="H1455" s="34"/>
    </row>
    <row r="1456" spans="8:8" ht="15.75" customHeight="1" x14ac:dyDescent="0.25">
      <c r="H1456" s="34"/>
    </row>
    <row r="1457" spans="8:8" ht="15.75" customHeight="1" x14ac:dyDescent="0.25">
      <c r="H1457" s="34"/>
    </row>
    <row r="1458" spans="8:8" ht="15.75" customHeight="1" x14ac:dyDescent="0.25">
      <c r="H1458" s="34"/>
    </row>
    <row r="1459" spans="8:8" ht="15.75" customHeight="1" x14ac:dyDescent="0.25">
      <c r="H1459" s="34"/>
    </row>
    <row r="1460" spans="8:8" ht="15.75" customHeight="1" x14ac:dyDescent="0.25">
      <c r="H1460" s="34"/>
    </row>
    <row r="1461" spans="8:8" ht="15.75" customHeight="1" x14ac:dyDescent="0.25">
      <c r="H1461" s="34"/>
    </row>
    <row r="1462" spans="8:8" ht="15.75" customHeight="1" x14ac:dyDescent="0.25">
      <c r="H1462" s="34"/>
    </row>
    <row r="1463" spans="8:8" ht="15.75" customHeight="1" x14ac:dyDescent="0.25">
      <c r="H1463" s="34"/>
    </row>
    <row r="1464" spans="8:8" ht="15.75" customHeight="1" x14ac:dyDescent="0.25">
      <c r="H1464" s="34"/>
    </row>
    <row r="1465" spans="8:8" ht="15.75" customHeight="1" x14ac:dyDescent="0.25">
      <c r="H1465" s="34"/>
    </row>
    <row r="1466" spans="8:8" ht="15.75" customHeight="1" x14ac:dyDescent="0.25">
      <c r="H1466" s="34"/>
    </row>
    <row r="1467" spans="8:8" ht="15.75" customHeight="1" x14ac:dyDescent="0.25">
      <c r="H1467" s="34"/>
    </row>
    <row r="1468" spans="8:8" ht="15.75" customHeight="1" x14ac:dyDescent="0.25">
      <c r="H1468" s="34"/>
    </row>
    <row r="1469" spans="8:8" ht="15.75" customHeight="1" x14ac:dyDescent="0.25">
      <c r="H1469" s="34"/>
    </row>
    <row r="1470" spans="8:8" ht="15.75" customHeight="1" x14ac:dyDescent="0.25">
      <c r="H1470" s="34"/>
    </row>
    <row r="1471" spans="8:8" ht="15.75" customHeight="1" x14ac:dyDescent="0.25">
      <c r="H1471" s="34"/>
    </row>
    <row r="1472" spans="8:8" ht="15.75" customHeight="1" x14ac:dyDescent="0.25">
      <c r="H1472" s="34"/>
    </row>
    <row r="1473" spans="8:8" ht="15.75" customHeight="1" x14ac:dyDescent="0.25">
      <c r="H1473" s="34"/>
    </row>
    <row r="1474" spans="8:8" ht="15.75" customHeight="1" x14ac:dyDescent="0.25">
      <c r="H1474" s="34"/>
    </row>
    <row r="1475" spans="8:8" ht="15.75" customHeight="1" x14ac:dyDescent="0.25">
      <c r="H1475" s="34"/>
    </row>
    <row r="1476" spans="8:8" ht="15.75" customHeight="1" x14ac:dyDescent="0.25">
      <c r="H1476" s="34"/>
    </row>
    <row r="1477" spans="8:8" ht="15.75" customHeight="1" x14ac:dyDescent="0.25">
      <c r="H1477" s="34"/>
    </row>
    <row r="1478" spans="8:8" ht="15.75" customHeight="1" x14ac:dyDescent="0.25">
      <c r="H1478" s="34"/>
    </row>
    <row r="1479" spans="8:8" ht="15.75" customHeight="1" x14ac:dyDescent="0.25">
      <c r="H1479" s="34"/>
    </row>
    <row r="1480" spans="8:8" ht="15.75" customHeight="1" x14ac:dyDescent="0.25">
      <c r="H1480" s="34"/>
    </row>
    <row r="1481" spans="8:8" ht="15.75" customHeight="1" x14ac:dyDescent="0.25">
      <c r="H1481" s="34"/>
    </row>
    <row r="1482" spans="8:8" ht="15.75" customHeight="1" x14ac:dyDescent="0.25">
      <c r="H1482" s="34"/>
    </row>
    <row r="1483" spans="8:8" ht="15.75" customHeight="1" x14ac:dyDescent="0.25">
      <c r="H1483" s="34"/>
    </row>
    <row r="1484" spans="8:8" ht="15.75" customHeight="1" x14ac:dyDescent="0.25">
      <c r="H1484" s="34"/>
    </row>
    <row r="1485" spans="8:8" ht="15.75" customHeight="1" x14ac:dyDescent="0.25">
      <c r="H1485" s="34"/>
    </row>
    <row r="1486" spans="8:8" ht="15.75" customHeight="1" x14ac:dyDescent="0.25">
      <c r="H1486" s="34"/>
    </row>
    <row r="1487" spans="8:8" ht="15.75" customHeight="1" x14ac:dyDescent="0.25">
      <c r="H1487" s="34"/>
    </row>
    <row r="1488" spans="8:8" ht="15.75" customHeight="1" x14ac:dyDescent="0.25">
      <c r="H1488" s="34"/>
    </row>
    <row r="1489" spans="8:8" ht="15.75" customHeight="1" x14ac:dyDescent="0.25">
      <c r="H1489" s="34"/>
    </row>
    <row r="1490" spans="8:8" ht="15.75" customHeight="1" x14ac:dyDescent="0.25">
      <c r="H1490" s="34"/>
    </row>
    <row r="1491" spans="8:8" ht="15.75" customHeight="1" x14ac:dyDescent="0.25">
      <c r="H1491" s="34"/>
    </row>
    <row r="1492" spans="8:8" ht="15.75" customHeight="1" x14ac:dyDescent="0.25">
      <c r="H1492" s="34"/>
    </row>
    <row r="1493" spans="8:8" ht="15.75" customHeight="1" x14ac:dyDescent="0.25">
      <c r="H1493" s="34"/>
    </row>
    <row r="1494" spans="8:8" ht="15.75" customHeight="1" x14ac:dyDescent="0.25">
      <c r="H1494" s="34"/>
    </row>
    <row r="1495" spans="8:8" ht="15.75" customHeight="1" x14ac:dyDescent="0.25">
      <c r="H1495" s="34"/>
    </row>
    <row r="1496" spans="8:8" ht="15.75" customHeight="1" x14ac:dyDescent="0.25">
      <c r="H1496" s="34"/>
    </row>
    <row r="1497" spans="8:8" ht="15.75" customHeight="1" x14ac:dyDescent="0.25">
      <c r="H1497" s="34"/>
    </row>
    <row r="1498" spans="8:8" ht="15.75" customHeight="1" x14ac:dyDescent="0.25">
      <c r="H1498" s="34"/>
    </row>
    <row r="1499" spans="8:8" ht="15.75" customHeight="1" x14ac:dyDescent="0.25">
      <c r="H1499" s="34"/>
    </row>
    <row r="1500" spans="8:8" ht="15.75" customHeight="1" x14ac:dyDescent="0.25">
      <c r="H1500" s="34"/>
    </row>
    <row r="1501" spans="8:8" ht="15.75" customHeight="1" x14ac:dyDescent="0.25">
      <c r="H1501" s="34"/>
    </row>
    <row r="1502" spans="8:8" ht="15.75" customHeight="1" x14ac:dyDescent="0.25">
      <c r="H1502" s="34"/>
    </row>
    <row r="1503" spans="8:8" ht="15.75" customHeight="1" x14ac:dyDescent="0.25">
      <c r="H1503" s="34"/>
    </row>
    <row r="1504" spans="8:8" ht="15.75" customHeight="1" x14ac:dyDescent="0.25">
      <c r="H1504" s="34"/>
    </row>
    <row r="1505" spans="8:8" ht="15.75" customHeight="1" x14ac:dyDescent="0.25">
      <c r="H1505" s="34"/>
    </row>
    <row r="1506" spans="8:8" ht="15.75" customHeight="1" x14ac:dyDescent="0.25">
      <c r="H1506" s="34"/>
    </row>
    <row r="1507" spans="8:8" ht="15.75" customHeight="1" x14ac:dyDescent="0.25">
      <c r="H1507" s="34"/>
    </row>
    <row r="1508" spans="8:8" ht="15.75" customHeight="1" x14ac:dyDescent="0.25">
      <c r="H1508" s="34"/>
    </row>
    <row r="1509" spans="8:8" ht="15.75" customHeight="1" x14ac:dyDescent="0.25">
      <c r="H1509" s="34"/>
    </row>
    <row r="1510" spans="8:8" ht="15.75" customHeight="1" x14ac:dyDescent="0.25">
      <c r="H1510" s="34"/>
    </row>
    <row r="1511" spans="8:8" ht="15.75" customHeight="1" x14ac:dyDescent="0.25">
      <c r="H1511" s="34"/>
    </row>
    <row r="1512" spans="8:8" ht="15.75" customHeight="1" x14ac:dyDescent="0.25">
      <c r="H1512" s="34"/>
    </row>
    <row r="1513" spans="8:8" ht="15.75" customHeight="1" x14ac:dyDescent="0.25">
      <c r="H1513" s="34"/>
    </row>
    <row r="1514" spans="8:8" ht="15.75" customHeight="1" x14ac:dyDescent="0.25">
      <c r="H1514" s="34"/>
    </row>
    <row r="1515" spans="8:8" ht="15.75" customHeight="1" x14ac:dyDescent="0.25">
      <c r="H1515" s="34"/>
    </row>
    <row r="1516" spans="8:8" ht="15.75" customHeight="1" x14ac:dyDescent="0.25">
      <c r="H1516" s="34"/>
    </row>
    <row r="1517" spans="8:8" ht="15.75" customHeight="1" x14ac:dyDescent="0.25">
      <c r="H1517" s="34"/>
    </row>
    <row r="1518" spans="8:8" ht="15.75" customHeight="1" x14ac:dyDescent="0.25">
      <c r="H1518" s="34"/>
    </row>
    <row r="1519" spans="8:8" ht="15.75" customHeight="1" x14ac:dyDescent="0.25">
      <c r="H1519" s="34"/>
    </row>
    <row r="1520" spans="8:8" ht="15.75" customHeight="1" x14ac:dyDescent="0.25">
      <c r="H1520" s="34"/>
    </row>
    <row r="1521" spans="8:8" ht="15.75" customHeight="1" x14ac:dyDescent="0.25">
      <c r="H1521" s="34"/>
    </row>
    <row r="1522" spans="8:8" ht="15.75" customHeight="1" x14ac:dyDescent="0.25">
      <c r="H1522" s="34"/>
    </row>
    <row r="1523" spans="8:8" ht="15.75" customHeight="1" x14ac:dyDescent="0.25">
      <c r="H1523" s="34"/>
    </row>
    <row r="1524" spans="8:8" ht="15.75" customHeight="1" x14ac:dyDescent="0.25">
      <c r="H1524" s="34"/>
    </row>
    <row r="1525" spans="8:8" ht="15.75" customHeight="1" x14ac:dyDescent="0.25">
      <c r="H1525" s="34"/>
    </row>
    <row r="1526" spans="8:8" ht="15.75" customHeight="1" x14ac:dyDescent="0.25">
      <c r="H1526" s="34"/>
    </row>
    <row r="1527" spans="8:8" ht="15.75" customHeight="1" x14ac:dyDescent="0.25">
      <c r="H1527" s="34"/>
    </row>
    <row r="1528" spans="8:8" ht="15.75" customHeight="1" x14ac:dyDescent="0.25">
      <c r="H1528" s="34"/>
    </row>
    <row r="1529" spans="8:8" ht="15.75" customHeight="1" x14ac:dyDescent="0.25">
      <c r="H1529" s="34"/>
    </row>
    <row r="1530" spans="8:8" ht="15.75" customHeight="1" x14ac:dyDescent="0.25">
      <c r="H1530" s="34"/>
    </row>
    <row r="1531" spans="8:8" ht="15.75" customHeight="1" x14ac:dyDescent="0.25">
      <c r="H1531" s="34"/>
    </row>
    <row r="1532" spans="8:8" ht="15.75" customHeight="1" x14ac:dyDescent="0.25">
      <c r="H1532" s="34"/>
    </row>
    <row r="1533" spans="8:8" ht="15.75" customHeight="1" x14ac:dyDescent="0.25">
      <c r="H1533" s="34"/>
    </row>
    <row r="1534" spans="8:8" ht="15.75" customHeight="1" x14ac:dyDescent="0.25">
      <c r="H1534" s="34"/>
    </row>
    <row r="1535" spans="8:8" ht="15.75" customHeight="1" x14ac:dyDescent="0.25">
      <c r="H1535" s="34"/>
    </row>
    <row r="1536" spans="8:8" ht="15.75" customHeight="1" x14ac:dyDescent="0.25">
      <c r="H1536" s="34"/>
    </row>
    <row r="1537" spans="8:8" ht="15.75" customHeight="1" x14ac:dyDescent="0.25">
      <c r="H1537" s="34"/>
    </row>
    <row r="1538" spans="8:8" ht="15.75" customHeight="1" x14ac:dyDescent="0.25">
      <c r="H1538" s="34"/>
    </row>
    <row r="1539" spans="8:8" ht="15.75" customHeight="1" x14ac:dyDescent="0.25">
      <c r="H1539" s="34"/>
    </row>
    <row r="1540" spans="8:8" ht="15.75" customHeight="1" x14ac:dyDescent="0.25">
      <c r="H1540" s="34"/>
    </row>
    <row r="1541" spans="8:8" ht="15.75" customHeight="1" x14ac:dyDescent="0.25">
      <c r="H1541" s="34"/>
    </row>
    <row r="1542" spans="8:8" ht="15.75" customHeight="1" x14ac:dyDescent="0.25">
      <c r="H1542" s="34"/>
    </row>
    <row r="1543" spans="8:8" ht="15.75" customHeight="1" x14ac:dyDescent="0.25">
      <c r="H1543" s="34"/>
    </row>
    <row r="1544" spans="8:8" ht="15.75" customHeight="1" x14ac:dyDescent="0.25">
      <c r="H1544" s="34"/>
    </row>
    <row r="1545" spans="8:8" ht="15.75" customHeight="1" x14ac:dyDescent="0.25">
      <c r="H1545" s="34"/>
    </row>
    <row r="1546" spans="8:8" ht="15.75" customHeight="1" x14ac:dyDescent="0.25">
      <c r="H1546" s="34"/>
    </row>
    <row r="1547" spans="8:8" ht="15.75" customHeight="1" x14ac:dyDescent="0.25">
      <c r="H1547" s="34"/>
    </row>
    <row r="1548" spans="8:8" ht="15.75" customHeight="1" x14ac:dyDescent="0.25">
      <c r="H1548" s="34"/>
    </row>
    <row r="1549" spans="8:8" ht="15.75" customHeight="1" x14ac:dyDescent="0.25">
      <c r="H1549" s="34"/>
    </row>
    <row r="1550" spans="8:8" ht="15.75" customHeight="1" x14ac:dyDescent="0.25">
      <c r="H1550" s="34"/>
    </row>
    <row r="1551" spans="8:8" ht="15.75" customHeight="1" x14ac:dyDescent="0.25">
      <c r="H1551" s="34"/>
    </row>
    <row r="1552" spans="8:8" ht="15.75" customHeight="1" x14ac:dyDescent="0.25">
      <c r="H1552" s="34"/>
    </row>
    <row r="1553" spans="8:8" ht="15.75" customHeight="1" x14ac:dyDescent="0.25">
      <c r="H1553" s="34"/>
    </row>
    <row r="1554" spans="8:8" ht="15.75" customHeight="1" x14ac:dyDescent="0.25">
      <c r="H1554" s="34"/>
    </row>
    <row r="1555" spans="8:8" ht="15.75" customHeight="1" x14ac:dyDescent="0.25">
      <c r="H1555" s="34"/>
    </row>
    <row r="1556" spans="8:8" ht="15.75" customHeight="1" x14ac:dyDescent="0.25">
      <c r="H1556" s="34"/>
    </row>
    <row r="1557" spans="8:8" ht="15.75" customHeight="1" x14ac:dyDescent="0.25">
      <c r="H1557" s="34"/>
    </row>
    <row r="1558" spans="8:8" ht="15.75" customHeight="1" x14ac:dyDescent="0.25">
      <c r="H1558" s="34"/>
    </row>
    <row r="1559" spans="8:8" ht="15.75" customHeight="1" x14ac:dyDescent="0.25">
      <c r="H1559" s="34"/>
    </row>
    <row r="1560" spans="8:8" ht="15.75" customHeight="1" x14ac:dyDescent="0.25">
      <c r="H1560" s="34"/>
    </row>
    <row r="1561" spans="8:8" ht="15.75" customHeight="1" x14ac:dyDescent="0.25">
      <c r="H1561" s="34"/>
    </row>
    <row r="1562" spans="8:8" ht="15.75" customHeight="1" x14ac:dyDescent="0.25">
      <c r="H1562" s="34"/>
    </row>
    <row r="1563" spans="8:8" ht="15.75" customHeight="1" x14ac:dyDescent="0.25">
      <c r="H1563" s="34"/>
    </row>
    <row r="1564" spans="8:8" ht="15.75" customHeight="1" x14ac:dyDescent="0.25">
      <c r="H1564" s="34"/>
    </row>
    <row r="1565" spans="8:8" ht="15.75" customHeight="1" x14ac:dyDescent="0.25">
      <c r="H1565" s="34"/>
    </row>
    <row r="1566" spans="8:8" ht="15.75" customHeight="1" x14ac:dyDescent="0.25">
      <c r="H1566" s="34"/>
    </row>
    <row r="1567" spans="8:8" ht="15.75" customHeight="1" x14ac:dyDescent="0.25">
      <c r="H1567" s="34"/>
    </row>
    <row r="1568" spans="8:8" ht="15.75" customHeight="1" x14ac:dyDescent="0.25">
      <c r="H1568" s="34"/>
    </row>
    <row r="1569" spans="8:8" ht="15.75" customHeight="1" x14ac:dyDescent="0.25">
      <c r="H1569" s="34"/>
    </row>
    <row r="1570" spans="8:8" ht="15.75" customHeight="1" x14ac:dyDescent="0.25">
      <c r="H1570" s="34"/>
    </row>
    <row r="1571" spans="8:8" ht="15.75" customHeight="1" x14ac:dyDescent="0.25">
      <c r="H1571" s="34"/>
    </row>
    <row r="1572" spans="8:8" ht="15.75" customHeight="1" x14ac:dyDescent="0.25">
      <c r="H1572" s="34"/>
    </row>
    <row r="1573" spans="8:8" ht="15.75" customHeight="1" x14ac:dyDescent="0.25">
      <c r="H1573" s="34"/>
    </row>
    <row r="1574" spans="8:8" ht="15.75" customHeight="1" x14ac:dyDescent="0.25">
      <c r="H1574" s="34"/>
    </row>
    <row r="1575" spans="8:8" ht="15.75" customHeight="1" x14ac:dyDescent="0.25">
      <c r="H1575" s="34"/>
    </row>
    <row r="1576" spans="8:8" ht="15.75" customHeight="1" x14ac:dyDescent="0.25">
      <c r="H1576" s="34"/>
    </row>
    <row r="1577" spans="8:8" ht="15.75" customHeight="1" x14ac:dyDescent="0.25">
      <c r="H1577" s="34"/>
    </row>
    <row r="1578" spans="8:8" ht="15.75" customHeight="1" x14ac:dyDescent="0.25">
      <c r="H1578" s="34"/>
    </row>
    <row r="1579" spans="8:8" ht="15.75" customHeight="1" x14ac:dyDescent="0.25">
      <c r="H1579" s="34"/>
    </row>
    <row r="1580" spans="8:8" ht="15.75" customHeight="1" x14ac:dyDescent="0.25">
      <c r="H1580" s="34"/>
    </row>
    <row r="1581" spans="8:8" ht="15.75" customHeight="1" x14ac:dyDescent="0.25">
      <c r="H1581" s="34"/>
    </row>
    <row r="1582" spans="8:8" ht="15.75" customHeight="1" x14ac:dyDescent="0.25">
      <c r="H1582" s="34"/>
    </row>
    <row r="1583" spans="8:8" ht="15.75" customHeight="1" x14ac:dyDescent="0.25">
      <c r="H1583" s="34"/>
    </row>
    <row r="1584" spans="8:8" ht="15.75" customHeight="1" x14ac:dyDescent="0.25">
      <c r="H1584" s="34"/>
    </row>
    <row r="1585" spans="8:8" ht="15.75" customHeight="1" x14ac:dyDescent="0.25">
      <c r="H1585" s="34"/>
    </row>
    <row r="1586" spans="8:8" ht="15.75" customHeight="1" x14ac:dyDescent="0.25">
      <c r="H1586" s="34"/>
    </row>
    <row r="1587" spans="8:8" ht="15.75" customHeight="1" x14ac:dyDescent="0.25">
      <c r="H1587" s="34"/>
    </row>
    <row r="1588" spans="8:8" ht="15.75" customHeight="1" x14ac:dyDescent="0.25">
      <c r="H1588" s="34"/>
    </row>
    <row r="1589" spans="8:8" ht="15.75" customHeight="1" x14ac:dyDescent="0.25">
      <c r="H1589" s="34"/>
    </row>
    <row r="1590" spans="8:8" ht="15.75" customHeight="1" x14ac:dyDescent="0.25">
      <c r="H1590" s="34"/>
    </row>
    <row r="1591" spans="8:8" ht="15.75" customHeight="1" x14ac:dyDescent="0.25">
      <c r="H1591" s="34"/>
    </row>
    <row r="1592" spans="8:8" ht="15.75" customHeight="1" x14ac:dyDescent="0.25">
      <c r="H1592" s="34"/>
    </row>
    <row r="1593" spans="8:8" ht="15.75" customHeight="1" x14ac:dyDescent="0.25">
      <c r="H1593" s="34"/>
    </row>
    <row r="1594" spans="8:8" ht="15.75" customHeight="1" x14ac:dyDescent="0.25">
      <c r="H1594" s="34"/>
    </row>
    <row r="1595" spans="8:8" ht="15.75" customHeight="1" x14ac:dyDescent="0.25">
      <c r="H1595" s="34"/>
    </row>
    <row r="1596" spans="8:8" ht="15.75" customHeight="1" x14ac:dyDescent="0.25">
      <c r="H1596" s="34"/>
    </row>
    <row r="1597" spans="8:8" ht="15.75" customHeight="1" x14ac:dyDescent="0.25">
      <c r="H1597" s="34"/>
    </row>
    <row r="1598" spans="8:8" ht="15.75" customHeight="1" x14ac:dyDescent="0.25">
      <c r="H1598" s="34"/>
    </row>
    <row r="1599" spans="8:8" ht="15.75" customHeight="1" x14ac:dyDescent="0.25">
      <c r="H1599" s="34"/>
    </row>
    <row r="1600" spans="8:8" ht="15.75" customHeight="1" x14ac:dyDescent="0.25">
      <c r="H1600" s="34"/>
    </row>
    <row r="1601" spans="8:8" ht="15.75" customHeight="1" x14ac:dyDescent="0.25">
      <c r="H1601" s="34"/>
    </row>
    <row r="1602" spans="8:8" ht="15.75" customHeight="1" x14ac:dyDescent="0.25">
      <c r="H1602" s="34"/>
    </row>
    <row r="1603" spans="8:8" ht="15.75" customHeight="1" x14ac:dyDescent="0.25">
      <c r="H1603" s="34"/>
    </row>
    <row r="1604" spans="8:8" ht="15.75" customHeight="1" x14ac:dyDescent="0.25">
      <c r="H1604" s="34"/>
    </row>
  </sheetData>
  <autoFilter ref="A9:I1408">
    <filterColumn colId="4">
      <customFilters>
        <customFilter operator="notEqual" val=" "/>
      </customFilters>
    </filterColumn>
  </autoFilter>
  <mergeCells count="1">
    <mergeCell ref="A7:I7"/>
  </mergeCells>
  <hyperlinks>
    <hyperlink ref="G10" r:id="rId1"/>
    <hyperlink ref="G22" r:id="rId2"/>
    <hyperlink ref="G23" r:id="rId3"/>
    <hyperlink ref="G28" r:id="rId4"/>
    <hyperlink ref="G38" r:id="rId5"/>
    <hyperlink ref="G39" r:id="rId6"/>
    <hyperlink ref="G49" r:id="rId7"/>
    <hyperlink ref="G50" r:id="rId8"/>
    <hyperlink ref="G57" r:id="rId9"/>
    <hyperlink ref="G71" r:id="rId10"/>
    <hyperlink ref="G81" r:id="rId11"/>
    <hyperlink ref="G94" r:id="rId12"/>
    <hyperlink ref="G200" r:id="rId13"/>
    <hyperlink ref="G208" r:id="rId14"/>
    <hyperlink ref="G221" r:id="rId15"/>
    <hyperlink ref="G229" r:id="rId16"/>
    <hyperlink ref="G230" r:id="rId17"/>
    <hyperlink ref="G245" r:id="rId18"/>
    <hyperlink ref="G261" r:id="rId19"/>
    <hyperlink ref="G279" r:id="rId20"/>
    <hyperlink ref="G282" r:id="rId21"/>
    <hyperlink ref="G291" r:id="rId22"/>
    <hyperlink ref="G311" r:id="rId23"/>
    <hyperlink ref="G321" r:id="rId24"/>
    <hyperlink ref="G329" r:id="rId25"/>
    <hyperlink ref="G334" r:id="rId26"/>
    <hyperlink ref="G342" r:id="rId27"/>
    <hyperlink ref="G343" r:id="rId28"/>
    <hyperlink ref="G355" r:id="rId29"/>
    <hyperlink ref="G368" r:id="rId30"/>
    <hyperlink ref="G374" r:id="rId31"/>
    <hyperlink ref="G376" r:id="rId32"/>
    <hyperlink ref="G394" r:id="rId33"/>
    <hyperlink ref="G399" r:id="rId34"/>
    <hyperlink ref="G406" r:id="rId35"/>
    <hyperlink ref="G425" r:id="rId36"/>
    <hyperlink ref="G431" r:id="rId37"/>
    <hyperlink ref="G437" r:id="rId38"/>
    <hyperlink ref="G443" r:id="rId39"/>
    <hyperlink ref="G451" r:id="rId40"/>
    <hyperlink ref="G459" r:id="rId41"/>
    <hyperlink ref="G469" r:id="rId42"/>
    <hyperlink ref="G477" r:id="rId43"/>
    <hyperlink ref="G487" r:id="rId44"/>
    <hyperlink ref="G494" r:id="rId45"/>
    <hyperlink ref="G502" r:id="rId46"/>
    <hyperlink ref="G522" r:id="rId47"/>
    <hyperlink ref="G529" r:id="rId48"/>
    <hyperlink ref="G539" r:id="rId49"/>
    <hyperlink ref="G545" r:id="rId50"/>
    <hyperlink ref="G552" r:id="rId51"/>
    <hyperlink ref="G788" r:id="rId52"/>
    <hyperlink ref="G1004" r:id="rId53"/>
    <hyperlink ref="G1150" r:id="rId54"/>
    <hyperlink ref="G1175" r:id="rId55"/>
    <hyperlink ref="G1190" r:id="rId56"/>
    <hyperlink ref="G1281" r:id="rId57"/>
    <hyperlink ref="G1289" r:id="rId58"/>
    <hyperlink ref="G1320" r:id="rId59"/>
    <hyperlink ref="G761" r:id="rId60"/>
    <hyperlink ref="G766" r:id="rId61"/>
    <hyperlink ref="G779" r:id="rId62"/>
    <hyperlink ref="G803" r:id="rId63"/>
    <hyperlink ref="G807" r:id="rId64"/>
    <hyperlink ref="G813" r:id="rId65"/>
    <hyperlink ref="G819" r:id="rId66"/>
    <hyperlink ref="G825" r:id="rId67"/>
    <hyperlink ref="G832" r:id="rId68"/>
    <hyperlink ref="G843" r:id="rId69"/>
    <hyperlink ref="G855" r:id="rId70"/>
    <hyperlink ref="G869" r:id="rId71"/>
    <hyperlink ref="G880" r:id="rId72"/>
    <hyperlink ref="G893" r:id="rId73"/>
    <hyperlink ref="G899" r:id="rId74"/>
    <hyperlink ref="G904" r:id="rId75"/>
    <hyperlink ref="G917" r:id="rId76"/>
    <hyperlink ref="G929" r:id="rId77"/>
    <hyperlink ref="G936" r:id="rId78"/>
    <hyperlink ref="G943" r:id="rId79"/>
    <hyperlink ref="G944" r:id="rId80"/>
    <hyperlink ref="G953" r:id="rId81"/>
    <hyperlink ref="G961" r:id="rId82"/>
    <hyperlink ref="G970" r:id="rId83"/>
    <hyperlink ref="G977" r:id="rId84"/>
    <hyperlink ref="G984" r:id="rId85"/>
    <hyperlink ref="G990" r:id="rId86"/>
    <hyperlink ref="G997" r:id="rId87"/>
    <hyperlink ref="G1022" r:id="rId88"/>
    <hyperlink ref="G1033" r:id="rId89"/>
    <hyperlink ref="G1039" r:id="rId90"/>
    <hyperlink ref="G1045" r:id="rId91"/>
    <hyperlink ref="G1052" r:id="rId92"/>
    <hyperlink ref="G1056" r:id="rId93"/>
    <hyperlink ref="G1068" r:id="rId94"/>
    <hyperlink ref="G1081" r:id="rId95"/>
    <hyperlink ref="G1101" r:id="rId96"/>
    <hyperlink ref="G1106" r:id="rId97"/>
    <hyperlink ref="G1111" r:id="rId98"/>
    <hyperlink ref="G1116" r:id="rId99"/>
    <hyperlink ref="G1127" r:id="rId100"/>
    <hyperlink ref="G1137" r:id="rId101"/>
    <hyperlink ref="G1145" r:id="rId102"/>
    <hyperlink ref="G1146" r:id="rId103"/>
    <hyperlink ref="G1167" r:id="rId104"/>
    <hyperlink ref="G1207" r:id="rId105"/>
    <hyperlink ref="G1219" r:id="rId106"/>
    <hyperlink ref="G1231" r:id="rId107"/>
    <hyperlink ref="G1233" r:id="rId108"/>
    <hyperlink ref="G1240" r:id="rId109"/>
    <hyperlink ref="G1249" r:id="rId110"/>
    <hyperlink ref="G1255" r:id="rId111"/>
    <hyperlink ref="G1263" r:id="rId112"/>
    <hyperlink ref="G1272" r:id="rId113"/>
    <hyperlink ref="G1302" r:id="rId114"/>
    <hyperlink ref="G1311" r:id="rId115"/>
    <hyperlink ref="G1340" r:id="rId116"/>
    <hyperlink ref="G1353" r:id="rId117"/>
    <hyperlink ref="G1366" r:id="rId118"/>
    <hyperlink ref="G1379" r:id="rId119"/>
    <hyperlink ref="G111" r:id="rId120"/>
    <hyperlink ref="G136" r:id="rId121"/>
    <hyperlink ref="G162" r:id="rId122"/>
    <hyperlink ref="G185" r:id="rId123"/>
    <hyperlink ref="G195" r:id="rId124"/>
    <hyperlink ref="G563" r:id="rId125"/>
    <hyperlink ref="G566" r:id="rId126"/>
    <hyperlink ref="G580" r:id="rId127"/>
    <hyperlink ref="G594" r:id="rId128"/>
    <hyperlink ref="G604" r:id="rId129"/>
    <hyperlink ref="G614" r:id="rId130"/>
    <hyperlink ref="G623" r:id="rId131"/>
    <hyperlink ref="G634" r:id="rId132"/>
    <hyperlink ref="G645" r:id="rId133"/>
    <hyperlink ref="G656" r:id="rId134"/>
    <hyperlink ref="G661" r:id="rId135"/>
    <hyperlink ref="G673" r:id="rId136"/>
    <hyperlink ref="G690" r:id="rId137"/>
    <hyperlink ref="G696" r:id="rId138"/>
    <hyperlink ref="G705" r:id="rId139"/>
    <hyperlink ref="G713" r:id="rId140"/>
    <hyperlink ref="G721" r:id="rId141"/>
    <hyperlink ref="G755" r:id="rId142"/>
    <hyperlink ref="G759" r:id="rId143"/>
  </hyperlinks>
  <pageMargins left="0.7" right="0.7" top="0.75" bottom="0.75" header="0" footer="0"/>
  <pageSetup orientation="portrait" r:id="rId1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60"/>
  <sheetViews>
    <sheetView workbookViewId="0"/>
  </sheetViews>
  <sheetFormatPr baseColWidth="10" defaultColWidth="14.42578125" defaultRowHeight="15" customHeight="1" x14ac:dyDescent="0.25"/>
  <cols>
    <col min="1" max="1" width="8.85546875" customWidth="1"/>
    <col min="2" max="2" width="36.7109375" customWidth="1"/>
    <col min="3" max="3" width="14.28515625" customWidth="1"/>
    <col min="4" max="4" width="36.85546875" customWidth="1"/>
    <col min="5" max="5" width="69.28515625" customWidth="1"/>
    <col min="6" max="6" width="17.28515625" customWidth="1"/>
    <col min="7" max="7" width="16.5703125" customWidth="1"/>
    <col min="8" max="8" width="97" customWidth="1"/>
  </cols>
  <sheetData>
    <row r="1" spans="1:8" x14ac:dyDescent="0.25">
      <c r="B1" s="35" t="s">
        <v>0</v>
      </c>
      <c r="C1" s="93" t="s">
        <v>1</v>
      </c>
      <c r="D1" s="94"/>
      <c r="E1" s="94"/>
      <c r="F1" s="94"/>
      <c r="G1" s="95"/>
    </row>
    <row r="2" spans="1:8" x14ac:dyDescent="0.25">
      <c r="B2" s="35" t="s">
        <v>2</v>
      </c>
      <c r="C2" s="93" t="s">
        <v>3</v>
      </c>
      <c r="D2" s="94"/>
      <c r="E2" s="94"/>
      <c r="F2" s="94"/>
      <c r="G2" s="95"/>
    </row>
    <row r="3" spans="1:8" x14ac:dyDescent="0.25">
      <c r="B3" s="35" t="s">
        <v>4</v>
      </c>
      <c r="C3" s="93" t="s">
        <v>5</v>
      </c>
      <c r="D3" s="94"/>
      <c r="E3" s="94"/>
      <c r="F3" s="94"/>
      <c r="G3" s="95"/>
    </row>
    <row r="4" spans="1:8" x14ac:dyDescent="0.25">
      <c r="B4" s="35" t="s">
        <v>6</v>
      </c>
      <c r="C4" s="93" t="s">
        <v>7</v>
      </c>
      <c r="D4" s="94"/>
      <c r="E4" s="94"/>
      <c r="F4" s="94"/>
      <c r="G4" s="95"/>
    </row>
    <row r="5" spans="1:8" x14ac:dyDescent="0.25">
      <c r="B5" s="35" t="s">
        <v>8</v>
      </c>
      <c r="C5" s="93" t="s">
        <v>9</v>
      </c>
      <c r="D5" s="94"/>
      <c r="E5" s="94"/>
      <c r="F5" s="94"/>
      <c r="G5" s="95"/>
    </row>
    <row r="7" spans="1:8" x14ac:dyDescent="0.25">
      <c r="A7" s="93" t="s">
        <v>23</v>
      </c>
      <c r="B7" s="94"/>
      <c r="C7" s="94"/>
      <c r="D7" s="94"/>
      <c r="E7" s="94"/>
      <c r="F7" s="94"/>
      <c r="G7" s="94"/>
      <c r="H7" s="95"/>
    </row>
    <row r="8" spans="1:8" x14ac:dyDescent="0.25">
      <c r="C8" s="36"/>
      <c r="E8" s="1" t="s">
        <v>2347</v>
      </c>
      <c r="F8" s="37">
        <v>66000</v>
      </c>
      <c r="G8" s="36"/>
    </row>
    <row r="9" spans="1:8" x14ac:dyDescent="0.25">
      <c r="A9" s="38" t="s">
        <v>11</v>
      </c>
      <c r="B9" s="38" t="s">
        <v>12</v>
      </c>
      <c r="C9" s="38" t="s">
        <v>13</v>
      </c>
      <c r="D9" s="38" t="s">
        <v>17</v>
      </c>
      <c r="E9" s="38" t="s">
        <v>18</v>
      </c>
      <c r="F9" s="38" t="s">
        <v>19</v>
      </c>
      <c r="G9" s="38" t="s">
        <v>20</v>
      </c>
      <c r="H9" s="38" t="s">
        <v>21</v>
      </c>
    </row>
    <row r="10" spans="1:8" ht="30" x14ac:dyDescent="0.25">
      <c r="A10" s="38" t="s">
        <v>2348</v>
      </c>
      <c r="B10" s="38" t="s">
        <v>24</v>
      </c>
      <c r="C10" s="39">
        <v>978</v>
      </c>
      <c r="D10" s="38" t="s">
        <v>25</v>
      </c>
      <c r="E10" s="38" t="s">
        <v>26</v>
      </c>
      <c r="F10" s="40">
        <v>66000</v>
      </c>
      <c r="G10" s="39">
        <v>64548000</v>
      </c>
      <c r="H10" s="41" t="s">
        <v>27</v>
      </c>
    </row>
    <row r="11" spans="1:8" x14ac:dyDescent="0.25">
      <c r="A11" s="38" t="s">
        <v>2348</v>
      </c>
      <c r="B11" s="38" t="s">
        <v>28</v>
      </c>
      <c r="C11" s="39">
        <v>1024.19</v>
      </c>
      <c r="D11" s="38" t="s">
        <v>29</v>
      </c>
      <c r="E11" s="38" t="s">
        <v>30</v>
      </c>
      <c r="F11" s="40">
        <v>66000</v>
      </c>
      <c r="G11" s="39">
        <v>67596540</v>
      </c>
      <c r="H11" s="38" t="s">
        <v>31</v>
      </c>
    </row>
    <row r="12" spans="1:8" x14ac:dyDescent="0.25">
      <c r="A12" s="38" t="s">
        <v>2348</v>
      </c>
      <c r="B12" s="38" t="s">
        <v>24</v>
      </c>
      <c r="C12" s="39">
        <v>1062</v>
      </c>
      <c r="D12" s="38" t="s">
        <v>32</v>
      </c>
      <c r="E12" s="38" t="s">
        <v>33</v>
      </c>
      <c r="F12" s="40">
        <v>66000</v>
      </c>
      <c r="G12" s="39">
        <v>70092000</v>
      </c>
      <c r="H12" s="38" t="s">
        <v>34</v>
      </c>
    </row>
    <row r="13" spans="1:8" ht="45" x14ac:dyDescent="0.25">
      <c r="A13" s="38" t="s">
        <v>2348</v>
      </c>
      <c r="B13" s="38" t="s">
        <v>24</v>
      </c>
      <c r="C13" s="39">
        <v>1063.77</v>
      </c>
      <c r="D13" s="38" t="s">
        <v>35</v>
      </c>
      <c r="E13" s="38" t="s">
        <v>36</v>
      </c>
      <c r="F13" s="40">
        <v>66000</v>
      </c>
      <c r="G13" s="39">
        <v>70208820</v>
      </c>
      <c r="H13" s="41" t="s">
        <v>37</v>
      </c>
    </row>
    <row r="14" spans="1:8" ht="150" x14ac:dyDescent="0.25">
      <c r="A14" s="38" t="s">
        <v>2348</v>
      </c>
      <c r="B14" s="38" t="s">
        <v>24</v>
      </c>
      <c r="C14" s="39">
        <v>1079.7</v>
      </c>
      <c r="D14" s="38" t="s">
        <v>38</v>
      </c>
      <c r="E14" s="38" t="s">
        <v>33</v>
      </c>
      <c r="F14" s="40">
        <v>66000</v>
      </c>
      <c r="G14" s="39">
        <v>71260200</v>
      </c>
      <c r="H14" s="41" t="s">
        <v>39</v>
      </c>
    </row>
    <row r="15" spans="1:8" ht="60" x14ac:dyDescent="0.25">
      <c r="A15" s="38" t="s">
        <v>2348</v>
      </c>
      <c r="B15" s="38" t="s">
        <v>28</v>
      </c>
      <c r="C15" s="39">
        <v>1083.47</v>
      </c>
      <c r="D15" s="38" t="s">
        <v>40</v>
      </c>
      <c r="E15" s="38" t="s">
        <v>41</v>
      </c>
      <c r="F15" s="40">
        <v>66000</v>
      </c>
      <c r="G15" s="39">
        <v>71509020</v>
      </c>
      <c r="H15" s="41" t="s">
        <v>42</v>
      </c>
    </row>
    <row r="16" spans="1:8" ht="30" x14ac:dyDescent="0.25">
      <c r="A16" s="38" t="s">
        <v>2348</v>
      </c>
      <c r="B16" s="38" t="s">
        <v>24</v>
      </c>
      <c r="C16" s="39">
        <v>1086.81</v>
      </c>
      <c r="D16" s="38" t="s">
        <v>40</v>
      </c>
      <c r="E16" s="38" t="s">
        <v>43</v>
      </c>
      <c r="F16" s="40">
        <v>66000</v>
      </c>
      <c r="G16" s="39">
        <v>71729460</v>
      </c>
      <c r="H16" s="41" t="s">
        <v>44</v>
      </c>
    </row>
    <row r="17" spans="1:8" ht="30" x14ac:dyDescent="0.25">
      <c r="A17" s="38" t="s">
        <v>2348</v>
      </c>
      <c r="B17" s="38" t="s">
        <v>24</v>
      </c>
      <c r="C17" s="39">
        <v>1171.28</v>
      </c>
      <c r="D17" s="38" t="s">
        <v>45</v>
      </c>
      <c r="E17" s="38" t="s">
        <v>46</v>
      </c>
      <c r="F17" s="40">
        <v>66000</v>
      </c>
      <c r="G17" s="39">
        <v>77304480</v>
      </c>
      <c r="H17" s="41" t="s">
        <v>47</v>
      </c>
    </row>
    <row r="18" spans="1:8" ht="45" x14ac:dyDescent="0.25">
      <c r="A18" s="38" t="s">
        <v>2348</v>
      </c>
      <c r="B18" s="38" t="s">
        <v>24</v>
      </c>
      <c r="C18" s="39">
        <v>1236.78</v>
      </c>
      <c r="D18" s="38" t="s">
        <v>48</v>
      </c>
      <c r="E18" s="38" t="s">
        <v>43</v>
      </c>
      <c r="F18" s="40">
        <v>66000</v>
      </c>
      <c r="G18" s="39">
        <v>81627480</v>
      </c>
      <c r="H18" s="41" t="s">
        <v>49</v>
      </c>
    </row>
    <row r="19" spans="1:8" x14ac:dyDescent="0.25">
      <c r="A19" s="38" t="s">
        <v>2348</v>
      </c>
      <c r="B19" s="38" t="s">
        <v>24</v>
      </c>
      <c r="C19" s="39">
        <v>1268.51</v>
      </c>
      <c r="D19" s="38" t="s">
        <v>29</v>
      </c>
      <c r="E19" s="38" t="s">
        <v>50</v>
      </c>
      <c r="F19" s="40">
        <v>66000</v>
      </c>
      <c r="G19" s="39">
        <v>83721660</v>
      </c>
      <c r="H19" s="38" t="s">
        <v>51</v>
      </c>
    </row>
    <row r="20" spans="1:8" ht="30" x14ac:dyDescent="0.25">
      <c r="A20" s="38" t="s">
        <v>2348</v>
      </c>
      <c r="B20" s="38" t="s">
        <v>52</v>
      </c>
      <c r="C20" s="39">
        <v>1334.38</v>
      </c>
      <c r="D20" s="38" t="s">
        <v>40</v>
      </c>
      <c r="E20" s="38" t="s">
        <v>26</v>
      </c>
      <c r="F20" s="40">
        <v>66000</v>
      </c>
      <c r="G20" s="39">
        <v>88069080</v>
      </c>
      <c r="H20" s="41" t="s">
        <v>53</v>
      </c>
    </row>
    <row r="21" spans="1:8" ht="15.75" customHeight="1" x14ac:dyDescent="0.25">
      <c r="A21" s="38" t="s">
        <v>2348</v>
      </c>
      <c r="B21" s="38" t="s">
        <v>24</v>
      </c>
      <c r="C21" s="39">
        <v>1686</v>
      </c>
      <c r="D21" s="38" t="s">
        <v>54</v>
      </c>
      <c r="E21" s="38" t="s">
        <v>55</v>
      </c>
      <c r="F21" s="40">
        <v>66000</v>
      </c>
      <c r="G21" s="39">
        <v>111276000</v>
      </c>
      <c r="H21" s="41" t="s">
        <v>56</v>
      </c>
    </row>
    <row r="22" spans="1:8" ht="15.75" customHeight="1" x14ac:dyDescent="0.25">
      <c r="C22" s="36"/>
      <c r="F22" s="42"/>
      <c r="G22" s="36"/>
    </row>
    <row r="23" spans="1:8" ht="15.75" customHeight="1" x14ac:dyDescent="0.25">
      <c r="A23" s="93" t="s">
        <v>57</v>
      </c>
      <c r="B23" s="94"/>
      <c r="C23" s="94"/>
      <c r="D23" s="94"/>
      <c r="E23" s="94"/>
      <c r="F23" s="94"/>
      <c r="G23" s="94"/>
      <c r="H23" s="95"/>
    </row>
    <row r="24" spans="1:8" ht="15.75" customHeight="1" x14ac:dyDescent="0.25">
      <c r="C24" s="36"/>
      <c r="E24" s="1" t="s">
        <v>2347</v>
      </c>
      <c r="F24" s="37">
        <v>12000</v>
      </c>
      <c r="G24" s="36"/>
    </row>
    <row r="25" spans="1:8" ht="15.75" customHeight="1" x14ac:dyDescent="0.25">
      <c r="A25" s="38" t="s">
        <v>11</v>
      </c>
      <c r="B25" s="38" t="s">
        <v>12</v>
      </c>
      <c r="C25" s="38" t="s">
        <v>13</v>
      </c>
      <c r="D25" s="38" t="s">
        <v>17</v>
      </c>
      <c r="E25" s="38" t="s">
        <v>18</v>
      </c>
      <c r="F25" s="38" t="s">
        <v>19</v>
      </c>
      <c r="G25" s="38" t="s">
        <v>20</v>
      </c>
      <c r="H25" s="38" t="s">
        <v>21</v>
      </c>
    </row>
    <row r="26" spans="1:8" ht="15.75" customHeight="1" x14ac:dyDescent="0.25">
      <c r="A26" s="38" t="s">
        <v>28</v>
      </c>
      <c r="B26" s="38" t="s">
        <v>24</v>
      </c>
      <c r="C26" s="39">
        <v>1490.7</v>
      </c>
      <c r="D26" s="38" t="s">
        <v>35</v>
      </c>
      <c r="E26" s="38" t="s">
        <v>36</v>
      </c>
      <c r="F26" s="40">
        <v>12000</v>
      </c>
      <c r="G26" s="39">
        <v>17888400</v>
      </c>
      <c r="H26" s="41" t="s">
        <v>59</v>
      </c>
    </row>
    <row r="27" spans="1:8" ht="15.75" customHeight="1" x14ac:dyDescent="0.25">
      <c r="A27" s="38" t="s">
        <v>28</v>
      </c>
      <c r="B27" s="38" t="s">
        <v>24</v>
      </c>
      <c r="C27" s="39">
        <v>1542.32</v>
      </c>
      <c r="D27" s="38" t="s">
        <v>29</v>
      </c>
      <c r="E27" s="38" t="s">
        <v>30</v>
      </c>
      <c r="F27" s="40">
        <v>12000</v>
      </c>
      <c r="G27" s="39">
        <v>18507840</v>
      </c>
      <c r="H27" s="38" t="s">
        <v>31</v>
      </c>
    </row>
    <row r="28" spans="1:8" ht="15.75" customHeight="1" x14ac:dyDescent="0.25">
      <c r="A28" s="38" t="s">
        <v>28</v>
      </c>
      <c r="B28" s="38" t="s">
        <v>24</v>
      </c>
      <c r="C28" s="39">
        <v>1604.8</v>
      </c>
      <c r="D28" s="38" t="s">
        <v>38</v>
      </c>
      <c r="E28" s="38" t="s">
        <v>33</v>
      </c>
      <c r="F28" s="40">
        <v>12000</v>
      </c>
      <c r="G28" s="39">
        <v>19257600</v>
      </c>
      <c r="H28" s="41" t="s">
        <v>61</v>
      </c>
    </row>
    <row r="29" spans="1:8" ht="15.75" customHeight="1" x14ac:dyDescent="0.25">
      <c r="A29" s="38" t="s">
        <v>28</v>
      </c>
      <c r="B29" s="38" t="s">
        <v>24</v>
      </c>
      <c r="C29" s="39">
        <v>1678</v>
      </c>
      <c r="D29" s="38" t="s">
        <v>25</v>
      </c>
      <c r="E29" s="38" t="s">
        <v>26</v>
      </c>
      <c r="F29" s="40">
        <v>12000</v>
      </c>
      <c r="G29" s="39">
        <v>20136000</v>
      </c>
      <c r="H29" s="41" t="s">
        <v>62</v>
      </c>
    </row>
    <row r="30" spans="1:8" ht="15.75" customHeight="1" x14ac:dyDescent="0.25">
      <c r="A30" s="38" t="s">
        <v>28</v>
      </c>
      <c r="B30" s="38" t="s">
        <v>24</v>
      </c>
      <c r="C30" s="39">
        <v>1733.34</v>
      </c>
      <c r="D30" s="38" t="s">
        <v>45</v>
      </c>
      <c r="E30" s="38" t="s">
        <v>33</v>
      </c>
      <c r="F30" s="40">
        <v>12000</v>
      </c>
      <c r="G30" s="39">
        <v>20800080</v>
      </c>
      <c r="H30" s="41" t="s">
        <v>63</v>
      </c>
    </row>
    <row r="31" spans="1:8" ht="15.75" customHeight="1" x14ac:dyDescent="0.25">
      <c r="A31" s="38" t="s">
        <v>28</v>
      </c>
      <c r="B31" s="38" t="s">
        <v>24</v>
      </c>
      <c r="C31" s="39">
        <v>1918.86</v>
      </c>
      <c r="D31" s="38" t="s">
        <v>40</v>
      </c>
      <c r="E31" s="38" t="s">
        <v>26</v>
      </c>
      <c r="F31" s="40">
        <v>12000</v>
      </c>
      <c r="G31" s="39">
        <v>23026320</v>
      </c>
      <c r="H31" s="41" t="s">
        <v>64</v>
      </c>
    </row>
    <row r="32" spans="1:8" ht="15.75" customHeight="1" x14ac:dyDescent="0.25">
      <c r="C32" s="36"/>
      <c r="F32" s="42"/>
      <c r="G32" s="36"/>
    </row>
    <row r="33" spans="1:8" ht="15.75" customHeight="1" x14ac:dyDescent="0.25">
      <c r="A33" s="93" t="s">
        <v>65</v>
      </c>
      <c r="B33" s="94"/>
      <c r="C33" s="94"/>
      <c r="D33" s="94"/>
      <c r="E33" s="94"/>
      <c r="F33" s="94"/>
      <c r="G33" s="94"/>
      <c r="H33" s="95"/>
    </row>
    <row r="34" spans="1:8" ht="15.75" customHeight="1" x14ac:dyDescent="0.25">
      <c r="C34" s="36"/>
      <c r="E34" s="1" t="s">
        <v>2347</v>
      </c>
      <c r="F34" s="37">
        <v>13200</v>
      </c>
      <c r="G34" s="36"/>
    </row>
    <row r="35" spans="1:8" ht="15.75" customHeight="1" x14ac:dyDescent="0.25">
      <c r="A35" s="38" t="s">
        <v>11</v>
      </c>
      <c r="B35" s="38" t="s">
        <v>12</v>
      </c>
      <c r="C35" s="38" t="s">
        <v>13</v>
      </c>
      <c r="D35" s="38" t="s">
        <v>17</v>
      </c>
      <c r="E35" s="38" t="s">
        <v>18</v>
      </c>
      <c r="F35" s="38" t="s">
        <v>19</v>
      </c>
      <c r="G35" s="38" t="s">
        <v>20</v>
      </c>
      <c r="H35" s="38" t="s">
        <v>21</v>
      </c>
    </row>
    <row r="36" spans="1:8" ht="15.75" customHeight="1" x14ac:dyDescent="0.25">
      <c r="A36" s="38" t="s">
        <v>52</v>
      </c>
      <c r="B36" s="38" t="s">
        <v>24</v>
      </c>
      <c r="C36" s="39">
        <v>48787</v>
      </c>
      <c r="D36" s="38" t="s">
        <v>67</v>
      </c>
      <c r="E36" s="38" t="s">
        <v>68</v>
      </c>
      <c r="F36" s="40">
        <v>13200</v>
      </c>
      <c r="G36" s="39">
        <v>643988400</v>
      </c>
      <c r="H36" s="38" t="s">
        <v>69</v>
      </c>
    </row>
    <row r="37" spans="1:8" ht="15.75" customHeight="1" x14ac:dyDescent="0.25">
      <c r="A37" s="38" t="s">
        <v>52</v>
      </c>
      <c r="B37" s="38" t="s">
        <v>24</v>
      </c>
      <c r="C37" s="39">
        <v>50000</v>
      </c>
      <c r="D37" s="38" t="s">
        <v>70</v>
      </c>
      <c r="E37" s="38" t="s">
        <v>71</v>
      </c>
      <c r="F37" s="40">
        <v>13200</v>
      </c>
      <c r="G37" s="39">
        <v>660000000</v>
      </c>
      <c r="H37" s="41" t="s">
        <v>72</v>
      </c>
    </row>
    <row r="38" spans="1:8" ht="15.75" customHeight="1" x14ac:dyDescent="0.25">
      <c r="A38" s="38" t="s">
        <v>52</v>
      </c>
      <c r="B38" s="38" t="s">
        <v>24</v>
      </c>
      <c r="C38" s="39">
        <v>52980</v>
      </c>
      <c r="D38" s="38" t="s">
        <v>45</v>
      </c>
      <c r="E38" s="38" t="s">
        <v>73</v>
      </c>
      <c r="F38" s="40">
        <v>13200</v>
      </c>
      <c r="G38" s="39">
        <v>699336000</v>
      </c>
      <c r="H38" s="41" t="s">
        <v>74</v>
      </c>
    </row>
    <row r="39" spans="1:8" ht="15.75" customHeight="1" x14ac:dyDescent="0.25">
      <c r="A39" s="38" t="s">
        <v>52</v>
      </c>
      <c r="B39" s="38" t="s">
        <v>24</v>
      </c>
      <c r="C39" s="39">
        <v>54699.32</v>
      </c>
      <c r="D39" s="38" t="s">
        <v>29</v>
      </c>
      <c r="E39" s="38" t="s">
        <v>75</v>
      </c>
      <c r="F39" s="40">
        <v>13200</v>
      </c>
      <c r="G39" s="39">
        <v>722031024</v>
      </c>
      <c r="H39" s="38" t="s">
        <v>76</v>
      </c>
    </row>
    <row r="40" spans="1:8" ht="15.75" customHeight="1" x14ac:dyDescent="0.25">
      <c r="A40" s="38" t="s">
        <v>52</v>
      </c>
      <c r="B40" s="38" t="s">
        <v>24</v>
      </c>
      <c r="C40" s="39">
        <v>56417.83</v>
      </c>
      <c r="D40" s="38" t="s">
        <v>40</v>
      </c>
      <c r="E40" s="38" t="s">
        <v>77</v>
      </c>
      <c r="F40" s="40">
        <v>13200</v>
      </c>
      <c r="G40" s="39">
        <v>744715356</v>
      </c>
      <c r="H40" s="41" t="s">
        <v>78</v>
      </c>
    </row>
    <row r="41" spans="1:8" ht="15.75" customHeight="1" x14ac:dyDescent="0.25">
      <c r="A41" s="38" t="s">
        <v>52</v>
      </c>
      <c r="B41" s="38" t="s">
        <v>28</v>
      </c>
      <c r="C41" s="39">
        <v>59925.61</v>
      </c>
      <c r="D41" s="38" t="s">
        <v>40</v>
      </c>
      <c r="E41" s="38" t="s">
        <v>73</v>
      </c>
      <c r="F41" s="40">
        <v>13200</v>
      </c>
      <c r="G41" s="39">
        <v>791018052</v>
      </c>
      <c r="H41" s="41" t="s">
        <v>79</v>
      </c>
    </row>
    <row r="42" spans="1:8" ht="15.75" customHeight="1" x14ac:dyDescent="0.25">
      <c r="A42" s="38" t="s">
        <v>52</v>
      </c>
      <c r="B42" s="38" t="s">
        <v>28</v>
      </c>
      <c r="C42" s="39">
        <v>60518</v>
      </c>
      <c r="D42" s="38" t="s">
        <v>70</v>
      </c>
      <c r="E42" s="38" t="s">
        <v>80</v>
      </c>
      <c r="F42" s="40">
        <v>13200</v>
      </c>
      <c r="G42" s="39">
        <v>798837600</v>
      </c>
      <c r="H42" s="41" t="s">
        <v>81</v>
      </c>
    </row>
    <row r="43" spans="1:8" ht="15.75" customHeight="1" x14ac:dyDescent="0.25">
      <c r="A43" s="38" t="s">
        <v>52</v>
      </c>
      <c r="B43" s="38" t="s">
        <v>24</v>
      </c>
      <c r="C43" s="39">
        <v>71640</v>
      </c>
      <c r="D43" s="38" t="s">
        <v>48</v>
      </c>
      <c r="E43" s="38" t="s">
        <v>73</v>
      </c>
      <c r="F43" s="40">
        <v>13200</v>
      </c>
      <c r="G43" s="39">
        <v>945648000</v>
      </c>
      <c r="H43" s="41" t="s">
        <v>82</v>
      </c>
    </row>
    <row r="44" spans="1:8" ht="15.75" customHeight="1" x14ac:dyDescent="0.25">
      <c r="A44" s="38" t="s">
        <v>52</v>
      </c>
      <c r="B44" s="38" t="s">
        <v>24</v>
      </c>
      <c r="C44" s="39">
        <v>72030</v>
      </c>
      <c r="D44" s="38" t="s">
        <v>25</v>
      </c>
      <c r="E44" s="38" t="s">
        <v>83</v>
      </c>
      <c r="F44" s="40">
        <v>13200</v>
      </c>
      <c r="G44" s="39">
        <v>950796000</v>
      </c>
      <c r="H44" s="38" t="s">
        <v>84</v>
      </c>
    </row>
    <row r="45" spans="1:8" ht="15.75" customHeight="1" x14ac:dyDescent="0.25">
      <c r="A45" s="38" t="s">
        <v>52</v>
      </c>
      <c r="B45" s="38" t="s">
        <v>24</v>
      </c>
      <c r="C45" s="39">
        <v>75962.259999999995</v>
      </c>
      <c r="D45" s="38" t="s">
        <v>85</v>
      </c>
      <c r="E45" s="38" t="s">
        <v>83</v>
      </c>
      <c r="F45" s="40">
        <v>13200</v>
      </c>
      <c r="G45" s="39">
        <v>1002701832</v>
      </c>
      <c r="H45" s="41" t="s">
        <v>86</v>
      </c>
    </row>
    <row r="46" spans="1:8" ht="15.75" customHeight="1" x14ac:dyDescent="0.25">
      <c r="C46" s="36"/>
      <c r="F46" s="42"/>
      <c r="G46" s="36"/>
    </row>
    <row r="47" spans="1:8" ht="15.75" customHeight="1" x14ac:dyDescent="0.25">
      <c r="A47" s="93" t="s">
        <v>87</v>
      </c>
      <c r="B47" s="94"/>
      <c r="C47" s="94"/>
      <c r="D47" s="94"/>
      <c r="E47" s="94"/>
      <c r="F47" s="94"/>
      <c r="G47" s="94"/>
      <c r="H47" s="95"/>
    </row>
    <row r="48" spans="1:8" ht="15.75" customHeight="1" x14ac:dyDescent="0.25">
      <c r="C48" s="36"/>
      <c r="E48" s="1" t="s">
        <v>2347</v>
      </c>
      <c r="F48" s="37">
        <v>21600</v>
      </c>
      <c r="G48" s="36"/>
    </row>
    <row r="49" spans="1:8" ht="15.75" customHeight="1" x14ac:dyDescent="0.25">
      <c r="A49" s="38" t="s">
        <v>11</v>
      </c>
      <c r="B49" s="38" t="s">
        <v>12</v>
      </c>
      <c r="C49" s="38" t="s">
        <v>13</v>
      </c>
      <c r="D49" s="38" t="s">
        <v>17</v>
      </c>
      <c r="E49" s="38" t="s">
        <v>18</v>
      </c>
      <c r="F49" s="38" t="s">
        <v>19</v>
      </c>
      <c r="G49" s="38" t="s">
        <v>20</v>
      </c>
      <c r="H49" s="38" t="s">
        <v>21</v>
      </c>
    </row>
    <row r="50" spans="1:8" ht="15.75" customHeight="1" x14ac:dyDescent="0.25">
      <c r="A50" s="38" t="s">
        <v>261</v>
      </c>
      <c r="B50" s="38" t="s">
        <v>24</v>
      </c>
      <c r="C50" s="39">
        <v>1508</v>
      </c>
      <c r="D50" s="38" t="s">
        <v>25</v>
      </c>
      <c r="E50" s="38" t="s">
        <v>26</v>
      </c>
      <c r="F50" s="40">
        <v>21600</v>
      </c>
      <c r="G50" s="39">
        <v>32572800</v>
      </c>
      <c r="H50" s="41" t="s">
        <v>27</v>
      </c>
    </row>
    <row r="51" spans="1:8" ht="15.75" customHeight="1" x14ac:dyDescent="0.25">
      <c r="A51" s="38" t="s">
        <v>261</v>
      </c>
      <c r="B51" s="38" t="s">
        <v>24</v>
      </c>
      <c r="C51" s="39">
        <v>1514.27</v>
      </c>
      <c r="D51" s="38" t="s">
        <v>29</v>
      </c>
      <c r="E51" s="38" t="s">
        <v>90</v>
      </c>
      <c r="F51" s="40">
        <v>21600</v>
      </c>
      <c r="G51" s="39">
        <v>32708232</v>
      </c>
      <c r="H51" s="38" t="s">
        <v>91</v>
      </c>
    </row>
    <row r="52" spans="1:8" ht="15.75" customHeight="1" x14ac:dyDescent="0.25">
      <c r="A52" s="38" t="s">
        <v>261</v>
      </c>
      <c r="B52" s="38" t="s">
        <v>24</v>
      </c>
      <c r="C52" s="39">
        <v>1625.9</v>
      </c>
      <c r="D52" s="38" t="s">
        <v>38</v>
      </c>
      <c r="E52" s="38" t="s">
        <v>33</v>
      </c>
      <c r="F52" s="40">
        <v>21600</v>
      </c>
      <c r="G52" s="39">
        <v>35119440</v>
      </c>
      <c r="H52" s="41" t="s">
        <v>92</v>
      </c>
    </row>
    <row r="53" spans="1:8" ht="15.75" customHeight="1" x14ac:dyDescent="0.25">
      <c r="A53" s="38" t="s">
        <v>261</v>
      </c>
      <c r="B53" s="38" t="s">
        <v>24</v>
      </c>
      <c r="C53" s="39">
        <v>1674</v>
      </c>
      <c r="D53" s="38" t="s">
        <v>32</v>
      </c>
      <c r="E53" s="38" t="s">
        <v>33</v>
      </c>
      <c r="F53" s="40">
        <v>21600</v>
      </c>
      <c r="G53" s="39">
        <v>36158400</v>
      </c>
      <c r="H53" s="38" t="s">
        <v>93</v>
      </c>
    </row>
    <row r="54" spans="1:8" ht="15.75" customHeight="1" x14ac:dyDescent="0.25">
      <c r="A54" s="38" t="s">
        <v>261</v>
      </c>
      <c r="B54" s="38" t="s">
        <v>24</v>
      </c>
      <c r="C54" s="39">
        <v>1674.76</v>
      </c>
      <c r="D54" s="38" t="s">
        <v>48</v>
      </c>
      <c r="E54" s="38" t="s">
        <v>43</v>
      </c>
      <c r="F54" s="40">
        <v>21600</v>
      </c>
      <c r="G54" s="39">
        <v>36174816</v>
      </c>
      <c r="H54" s="41" t="s">
        <v>94</v>
      </c>
    </row>
    <row r="55" spans="1:8" ht="15.75" customHeight="1" x14ac:dyDescent="0.25">
      <c r="A55" s="38" t="s">
        <v>261</v>
      </c>
      <c r="B55" s="38" t="s">
        <v>24</v>
      </c>
      <c r="C55" s="39">
        <v>1727.8</v>
      </c>
      <c r="D55" s="38" t="s">
        <v>35</v>
      </c>
      <c r="E55" s="38" t="s">
        <v>36</v>
      </c>
      <c r="F55" s="40">
        <v>21600</v>
      </c>
      <c r="G55" s="39">
        <v>37320480</v>
      </c>
      <c r="H55" s="41" t="s">
        <v>95</v>
      </c>
    </row>
    <row r="56" spans="1:8" ht="15.75" customHeight="1" x14ac:dyDescent="0.25">
      <c r="A56" s="38" t="s">
        <v>261</v>
      </c>
      <c r="B56" s="38" t="s">
        <v>24</v>
      </c>
      <c r="C56" s="39">
        <v>1733.34</v>
      </c>
      <c r="D56" s="38" t="s">
        <v>45</v>
      </c>
      <c r="E56" s="38" t="s">
        <v>26</v>
      </c>
      <c r="F56" s="40">
        <v>21600</v>
      </c>
      <c r="G56" s="39">
        <v>37440144</v>
      </c>
      <c r="H56" s="41" t="s">
        <v>96</v>
      </c>
    </row>
    <row r="57" spans="1:8" ht="15.75" customHeight="1" x14ac:dyDescent="0.25">
      <c r="A57" s="38" t="s">
        <v>261</v>
      </c>
      <c r="B57" s="38" t="s">
        <v>24</v>
      </c>
      <c r="C57" s="39">
        <v>1787.75</v>
      </c>
      <c r="D57" s="38" t="s">
        <v>40</v>
      </c>
      <c r="E57" s="38" t="s">
        <v>43</v>
      </c>
      <c r="F57" s="40">
        <v>21600</v>
      </c>
      <c r="G57" s="39">
        <v>38615400</v>
      </c>
      <c r="H57" s="41" t="s">
        <v>97</v>
      </c>
    </row>
    <row r="58" spans="1:8" ht="15.75" customHeight="1" x14ac:dyDescent="0.25">
      <c r="A58" s="38" t="s">
        <v>261</v>
      </c>
      <c r="B58" s="38" t="s">
        <v>28</v>
      </c>
      <c r="C58" s="39">
        <v>1838.78</v>
      </c>
      <c r="D58" s="38" t="s">
        <v>40</v>
      </c>
      <c r="E58" s="38" t="s">
        <v>26</v>
      </c>
      <c r="F58" s="40">
        <v>21600</v>
      </c>
      <c r="G58" s="39">
        <v>39717648</v>
      </c>
      <c r="H58" s="41" t="s">
        <v>98</v>
      </c>
    </row>
    <row r="59" spans="1:8" ht="15.75" customHeight="1" x14ac:dyDescent="0.25">
      <c r="A59" s="38" t="s">
        <v>261</v>
      </c>
      <c r="B59" s="38" t="s">
        <v>24</v>
      </c>
      <c r="C59" s="39">
        <v>2304</v>
      </c>
      <c r="D59" s="38" t="s">
        <v>54</v>
      </c>
      <c r="E59" s="38" t="s">
        <v>99</v>
      </c>
      <c r="F59" s="40">
        <v>21600</v>
      </c>
      <c r="G59" s="39">
        <v>49766400</v>
      </c>
      <c r="H59" s="41" t="s">
        <v>100</v>
      </c>
    </row>
    <row r="60" spans="1:8" ht="15.75" customHeight="1" x14ac:dyDescent="0.25">
      <c r="A60" s="38" t="s">
        <v>261</v>
      </c>
      <c r="B60" s="38" t="s">
        <v>24</v>
      </c>
      <c r="C60" s="39">
        <v>2496.3000000000002</v>
      </c>
      <c r="D60" s="38" t="s">
        <v>85</v>
      </c>
      <c r="E60" s="38" t="s">
        <v>26</v>
      </c>
      <c r="F60" s="40">
        <v>21600</v>
      </c>
      <c r="G60" s="39">
        <v>53920080</v>
      </c>
      <c r="H60" s="41" t="s">
        <v>86</v>
      </c>
    </row>
    <row r="61" spans="1:8" ht="15.75" customHeight="1" x14ac:dyDescent="0.25">
      <c r="C61" s="36"/>
      <c r="F61" s="42"/>
      <c r="G61" s="36"/>
    </row>
    <row r="62" spans="1:8" ht="15.75" customHeight="1" x14ac:dyDescent="0.25">
      <c r="A62" s="93" t="s">
        <v>101</v>
      </c>
      <c r="B62" s="94"/>
      <c r="C62" s="94"/>
      <c r="D62" s="94"/>
      <c r="E62" s="94"/>
      <c r="F62" s="94"/>
      <c r="G62" s="94"/>
      <c r="H62" s="95"/>
    </row>
    <row r="63" spans="1:8" ht="15.75" customHeight="1" x14ac:dyDescent="0.25">
      <c r="C63" s="36"/>
      <c r="E63" s="1" t="s">
        <v>2347</v>
      </c>
      <c r="F63" s="37">
        <v>6000</v>
      </c>
      <c r="G63" s="36"/>
    </row>
    <row r="64" spans="1:8" ht="15.75" customHeight="1" x14ac:dyDescent="0.25">
      <c r="A64" s="38" t="s">
        <v>11</v>
      </c>
      <c r="B64" s="38" t="s">
        <v>12</v>
      </c>
      <c r="C64" s="38" t="s">
        <v>13</v>
      </c>
      <c r="D64" s="38" t="s">
        <v>17</v>
      </c>
      <c r="E64" s="38" t="s">
        <v>18</v>
      </c>
      <c r="F64" s="38" t="s">
        <v>19</v>
      </c>
      <c r="G64" s="38" t="s">
        <v>20</v>
      </c>
      <c r="H64" s="38" t="s">
        <v>21</v>
      </c>
    </row>
    <row r="65" spans="1:8" ht="15.75" customHeight="1" x14ac:dyDescent="0.25">
      <c r="A65" s="38" t="s">
        <v>2349</v>
      </c>
      <c r="B65" s="38" t="s">
        <v>24</v>
      </c>
      <c r="C65" s="39">
        <v>2097.41</v>
      </c>
      <c r="D65" s="38" t="s">
        <v>29</v>
      </c>
      <c r="E65" s="38" t="s">
        <v>103</v>
      </c>
      <c r="F65" s="40">
        <v>6000</v>
      </c>
      <c r="G65" s="39">
        <v>12584460</v>
      </c>
      <c r="H65" s="38" t="s">
        <v>91</v>
      </c>
    </row>
    <row r="66" spans="1:8" ht="15.75" customHeight="1" x14ac:dyDescent="0.25">
      <c r="A66" s="38" t="s">
        <v>2349</v>
      </c>
      <c r="B66" s="38" t="s">
        <v>24</v>
      </c>
      <c r="C66" s="39">
        <v>2100.5</v>
      </c>
      <c r="D66" s="38" t="s">
        <v>35</v>
      </c>
      <c r="E66" s="38" t="s">
        <v>36</v>
      </c>
      <c r="F66" s="40">
        <v>6000</v>
      </c>
      <c r="G66" s="39">
        <v>12603000</v>
      </c>
      <c r="H66" s="41" t="s">
        <v>105</v>
      </c>
    </row>
    <row r="67" spans="1:8" ht="15.75" customHeight="1" x14ac:dyDescent="0.25">
      <c r="A67" s="38" t="s">
        <v>2349</v>
      </c>
      <c r="B67" s="38" t="s">
        <v>24</v>
      </c>
      <c r="C67" s="39">
        <v>2124</v>
      </c>
      <c r="D67" s="38" t="s">
        <v>25</v>
      </c>
      <c r="E67" s="38" t="s">
        <v>26</v>
      </c>
      <c r="F67" s="40">
        <v>6000</v>
      </c>
      <c r="G67" s="39">
        <v>12744000</v>
      </c>
      <c r="H67" s="41" t="s">
        <v>27</v>
      </c>
    </row>
    <row r="68" spans="1:8" ht="15.75" customHeight="1" x14ac:dyDescent="0.25">
      <c r="A68" s="38" t="s">
        <v>2349</v>
      </c>
      <c r="B68" s="38" t="s">
        <v>24</v>
      </c>
      <c r="C68" s="39">
        <v>2194</v>
      </c>
      <c r="D68" s="38" t="s">
        <v>32</v>
      </c>
      <c r="E68" s="38" t="s">
        <v>33</v>
      </c>
      <c r="F68" s="40">
        <v>6000</v>
      </c>
      <c r="G68" s="39">
        <v>13164000</v>
      </c>
      <c r="H68" s="38" t="s">
        <v>93</v>
      </c>
    </row>
    <row r="69" spans="1:8" ht="15.75" customHeight="1" x14ac:dyDescent="0.25">
      <c r="A69" s="38" t="s">
        <v>2349</v>
      </c>
      <c r="B69" s="38" t="s">
        <v>24</v>
      </c>
      <c r="C69" s="39">
        <v>2225.9</v>
      </c>
      <c r="D69" s="38" t="s">
        <v>38</v>
      </c>
      <c r="E69" s="38" t="s">
        <v>33</v>
      </c>
      <c r="F69" s="40">
        <v>6000</v>
      </c>
      <c r="G69" s="39">
        <v>13355400</v>
      </c>
      <c r="H69" s="41" t="s">
        <v>106</v>
      </c>
    </row>
    <row r="70" spans="1:8" ht="15.75" customHeight="1" x14ac:dyDescent="0.25">
      <c r="A70" s="38" t="s">
        <v>2349</v>
      </c>
      <c r="B70" s="38" t="s">
        <v>24</v>
      </c>
      <c r="C70" s="39">
        <v>2326.89</v>
      </c>
      <c r="D70" s="38" t="s">
        <v>40</v>
      </c>
      <c r="E70" s="38" t="s">
        <v>26</v>
      </c>
      <c r="F70" s="40">
        <v>6000</v>
      </c>
      <c r="G70" s="39">
        <v>13961340</v>
      </c>
      <c r="H70" s="41" t="s">
        <v>107</v>
      </c>
    </row>
    <row r="71" spans="1:8" ht="15.75" customHeight="1" x14ac:dyDescent="0.25">
      <c r="A71" s="38" t="s">
        <v>2349</v>
      </c>
      <c r="B71" s="38" t="s">
        <v>24</v>
      </c>
      <c r="C71" s="39">
        <v>2400</v>
      </c>
      <c r="D71" s="38" t="s">
        <v>45</v>
      </c>
      <c r="E71" s="38" t="s">
        <v>26</v>
      </c>
      <c r="F71" s="40">
        <v>6000</v>
      </c>
      <c r="G71" s="39">
        <v>14400000</v>
      </c>
      <c r="H71" s="41" t="s">
        <v>108</v>
      </c>
    </row>
    <row r="72" spans="1:8" ht="15.75" customHeight="1" x14ac:dyDescent="0.25">
      <c r="A72" s="38" t="s">
        <v>2349</v>
      </c>
      <c r="B72" s="38" t="s">
        <v>24</v>
      </c>
      <c r="C72" s="39">
        <v>3261.67</v>
      </c>
      <c r="D72" s="38" t="s">
        <v>85</v>
      </c>
      <c r="E72" s="38" t="s">
        <v>26</v>
      </c>
      <c r="F72" s="40">
        <v>6000</v>
      </c>
      <c r="G72" s="39">
        <v>19570020</v>
      </c>
      <c r="H72" s="41" t="s">
        <v>109</v>
      </c>
    </row>
    <row r="73" spans="1:8" ht="15.75" customHeight="1" x14ac:dyDescent="0.25">
      <c r="C73" s="36"/>
      <c r="F73" s="42"/>
      <c r="G73" s="36"/>
    </row>
    <row r="74" spans="1:8" ht="15.75" customHeight="1" x14ac:dyDescent="0.25">
      <c r="A74" s="93" t="s">
        <v>110</v>
      </c>
      <c r="B74" s="94"/>
      <c r="C74" s="94"/>
      <c r="D74" s="94"/>
      <c r="E74" s="94"/>
      <c r="F74" s="94"/>
      <c r="G74" s="94"/>
      <c r="H74" s="95"/>
    </row>
    <row r="75" spans="1:8" ht="15.75" customHeight="1" x14ac:dyDescent="0.25">
      <c r="C75" s="36"/>
      <c r="E75" s="1" t="s">
        <v>2347</v>
      </c>
      <c r="F75" s="37">
        <v>12000</v>
      </c>
      <c r="G75" s="36"/>
    </row>
    <row r="76" spans="1:8" ht="15.75" customHeight="1" x14ac:dyDescent="0.25">
      <c r="A76" s="38" t="s">
        <v>11</v>
      </c>
      <c r="B76" s="38" t="s">
        <v>12</v>
      </c>
      <c r="C76" s="38" t="s">
        <v>13</v>
      </c>
      <c r="D76" s="38" t="s">
        <v>17</v>
      </c>
      <c r="E76" s="38" t="s">
        <v>18</v>
      </c>
      <c r="F76" s="38" t="s">
        <v>19</v>
      </c>
      <c r="G76" s="38" t="s">
        <v>20</v>
      </c>
      <c r="H76" s="38" t="s">
        <v>21</v>
      </c>
    </row>
    <row r="77" spans="1:8" ht="15.75" customHeight="1" x14ac:dyDescent="0.25">
      <c r="A77" s="38" t="s">
        <v>2350</v>
      </c>
      <c r="B77" s="38" t="s">
        <v>52</v>
      </c>
      <c r="C77" s="39">
        <v>888.1</v>
      </c>
      <c r="D77" s="38" t="s">
        <v>40</v>
      </c>
      <c r="E77" s="38" t="s">
        <v>26</v>
      </c>
      <c r="F77" s="40">
        <v>12000</v>
      </c>
      <c r="G77" s="39">
        <v>10657200</v>
      </c>
      <c r="H77" s="41" t="s">
        <v>112</v>
      </c>
    </row>
    <row r="78" spans="1:8" ht="15.75" customHeight="1" x14ac:dyDescent="0.25">
      <c r="A78" s="38" t="s">
        <v>2350</v>
      </c>
      <c r="B78" s="38" t="s">
        <v>24</v>
      </c>
      <c r="C78" s="39">
        <v>920</v>
      </c>
      <c r="D78" s="38" t="s">
        <v>45</v>
      </c>
      <c r="E78" s="38" t="s">
        <v>26</v>
      </c>
      <c r="F78" s="40">
        <v>12000</v>
      </c>
      <c r="G78" s="39">
        <v>11040000</v>
      </c>
      <c r="H78" s="41" t="s">
        <v>113</v>
      </c>
    </row>
    <row r="79" spans="1:8" ht="15.75" customHeight="1" x14ac:dyDescent="0.25">
      <c r="A79" s="38" t="s">
        <v>2350</v>
      </c>
      <c r="B79" s="38" t="s">
        <v>28</v>
      </c>
      <c r="C79" s="39">
        <v>920</v>
      </c>
      <c r="D79" s="38" t="s">
        <v>45</v>
      </c>
      <c r="E79" s="38" t="s">
        <v>114</v>
      </c>
      <c r="F79" s="40">
        <v>12000</v>
      </c>
      <c r="G79" s="39">
        <v>11040000</v>
      </c>
      <c r="H79" s="41" t="s">
        <v>115</v>
      </c>
    </row>
    <row r="80" spans="1:8" ht="15.75" customHeight="1" x14ac:dyDescent="0.25">
      <c r="A80" s="38" t="s">
        <v>2350</v>
      </c>
      <c r="B80" s="38" t="s">
        <v>24</v>
      </c>
      <c r="C80" s="39">
        <v>965</v>
      </c>
      <c r="D80" s="38" t="s">
        <v>116</v>
      </c>
      <c r="E80" s="38" t="s">
        <v>117</v>
      </c>
      <c r="F80" s="40">
        <v>12000</v>
      </c>
      <c r="G80" s="39">
        <v>11580000</v>
      </c>
      <c r="H80" s="41" t="s">
        <v>118</v>
      </c>
    </row>
    <row r="81" spans="1:8" ht="15.75" customHeight="1" x14ac:dyDescent="0.25">
      <c r="A81" s="38" t="s">
        <v>2350</v>
      </c>
      <c r="B81" s="38" t="s">
        <v>24</v>
      </c>
      <c r="C81" s="39">
        <v>980.72</v>
      </c>
      <c r="D81" s="38" t="s">
        <v>48</v>
      </c>
      <c r="E81" s="38" t="s">
        <v>43</v>
      </c>
      <c r="F81" s="40">
        <v>12000</v>
      </c>
      <c r="G81" s="39">
        <v>11768640</v>
      </c>
      <c r="H81" s="41" t="s">
        <v>119</v>
      </c>
    </row>
    <row r="82" spans="1:8" ht="15.75" customHeight="1" x14ac:dyDescent="0.25">
      <c r="A82" s="38" t="s">
        <v>2350</v>
      </c>
      <c r="B82" s="38" t="s">
        <v>28</v>
      </c>
      <c r="C82" s="39">
        <v>1013.62</v>
      </c>
      <c r="D82" s="38" t="s">
        <v>29</v>
      </c>
      <c r="E82" s="38" t="s">
        <v>120</v>
      </c>
      <c r="F82" s="40">
        <v>12000</v>
      </c>
      <c r="G82" s="39">
        <v>12163440</v>
      </c>
      <c r="H82" s="38" t="s">
        <v>91</v>
      </c>
    </row>
    <row r="83" spans="1:8" ht="15.75" customHeight="1" x14ac:dyDescent="0.25">
      <c r="A83" s="38" t="s">
        <v>2350</v>
      </c>
      <c r="B83" s="38" t="s">
        <v>24</v>
      </c>
      <c r="C83" s="39">
        <v>1040.1099999999999</v>
      </c>
      <c r="D83" s="38" t="s">
        <v>40</v>
      </c>
      <c r="E83" s="38" t="s">
        <v>41</v>
      </c>
      <c r="F83" s="40">
        <v>12000</v>
      </c>
      <c r="G83" s="39">
        <v>12481320</v>
      </c>
      <c r="H83" s="41" t="s">
        <v>121</v>
      </c>
    </row>
    <row r="84" spans="1:8" ht="15.75" customHeight="1" x14ac:dyDescent="0.25">
      <c r="A84" s="38" t="s">
        <v>2350</v>
      </c>
      <c r="B84" s="38" t="s">
        <v>24</v>
      </c>
      <c r="C84" s="39">
        <v>1095</v>
      </c>
      <c r="D84" s="38" t="s">
        <v>25</v>
      </c>
      <c r="E84" s="38" t="s">
        <v>26</v>
      </c>
      <c r="F84" s="40">
        <v>12000</v>
      </c>
      <c r="G84" s="39">
        <v>13140000</v>
      </c>
      <c r="H84" s="41" t="s">
        <v>122</v>
      </c>
    </row>
    <row r="85" spans="1:8" ht="15.75" customHeight="1" x14ac:dyDescent="0.25">
      <c r="A85" s="38" t="s">
        <v>2350</v>
      </c>
      <c r="B85" s="38" t="s">
        <v>28</v>
      </c>
      <c r="C85" s="39">
        <v>1101.97</v>
      </c>
      <c r="D85" s="38" t="s">
        <v>40</v>
      </c>
      <c r="E85" s="38" t="s">
        <v>43</v>
      </c>
      <c r="F85" s="40">
        <v>12000</v>
      </c>
      <c r="G85" s="39">
        <v>13223640</v>
      </c>
      <c r="H85" s="41" t="s">
        <v>123</v>
      </c>
    </row>
    <row r="86" spans="1:8" ht="15.75" customHeight="1" x14ac:dyDescent="0.25">
      <c r="A86" s="38" t="s">
        <v>2350</v>
      </c>
      <c r="B86" s="38" t="s">
        <v>24</v>
      </c>
      <c r="C86" s="39">
        <v>1115.0999999999999</v>
      </c>
      <c r="D86" s="38" t="s">
        <v>38</v>
      </c>
      <c r="E86" s="38" t="s">
        <v>33</v>
      </c>
      <c r="F86" s="40">
        <v>12000</v>
      </c>
      <c r="G86" s="39">
        <v>13381200</v>
      </c>
      <c r="H86" s="41" t="s">
        <v>124</v>
      </c>
    </row>
    <row r="87" spans="1:8" ht="15.75" customHeight="1" x14ac:dyDescent="0.25">
      <c r="A87" s="38" t="s">
        <v>2350</v>
      </c>
      <c r="B87" s="38" t="s">
        <v>24</v>
      </c>
      <c r="C87" s="39">
        <v>1182.3</v>
      </c>
      <c r="D87" s="38" t="s">
        <v>85</v>
      </c>
      <c r="E87" s="38" t="s">
        <v>41</v>
      </c>
      <c r="F87" s="40">
        <v>12000</v>
      </c>
      <c r="G87" s="39">
        <v>14187600</v>
      </c>
      <c r="H87" s="41" t="s">
        <v>125</v>
      </c>
    </row>
    <row r="88" spans="1:8" ht="15.75" customHeight="1" x14ac:dyDescent="0.25">
      <c r="A88" s="38" t="s">
        <v>2350</v>
      </c>
      <c r="B88" s="38" t="s">
        <v>24</v>
      </c>
      <c r="C88" s="39">
        <v>1219</v>
      </c>
      <c r="D88" s="38" t="s">
        <v>35</v>
      </c>
      <c r="E88" s="38" t="s">
        <v>36</v>
      </c>
      <c r="F88" s="40">
        <v>12000</v>
      </c>
      <c r="G88" s="39">
        <v>14628000</v>
      </c>
      <c r="H88" s="41" t="s">
        <v>126</v>
      </c>
    </row>
    <row r="89" spans="1:8" ht="15.75" customHeight="1" x14ac:dyDescent="0.25">
      <c r="A89" s="38" t="s">
        <v>2350</v>
      </c>
      <c r="B89" s="38" t="s">
        <v>24</v>
      </c>
      <c r="C89" s="39">
        <v>1233.69</v>
      </c>
      <c r="D89" s="38" t="s">
        <v>29</v>
      </c>
      <c r="E89" s="38" t="s">
        <v>127</v>
      </c>
      <c r="F89" s="40">
        <v>12000</v>
      </c>
      <c r="G89" s="39">
        <v>14804280</v>
      </c>
      <c r="H89" s="38" t="s">
        <v>128</v>
      </c>
    </row>
    <row r="90" spans="1:8" ht="15.75" customHeight="1" x14ac:dyDescent="0.25">
      <c r="A90" s="38" t="s">
        <v>2350</v>
      </c>
      <c r="B90" s="38" t="s">
        <v>24</v>
      </c>
      <c r="C90" s="39">
        <v>1325</v>
      </c>
      <c r="D90" s="38" t="s">
        <v>54</v>
      </c>
      <c r="E90" s="38" t="s">
        <v>129</v>
      </c>
      <c r="F90" s="40">
        <v>12000</v>
      </c>
      <c r="G90" s="39">
        <v>15900000</v>
      </c>
      <c r="H90" s="41" t="s">
        <v>130</v>
      </c>
    </row>
    <row r="91" spans="1:8" ht="15.75" customHeight="1" x14ac:dyDescent="0.25">
      <c r="C91" s="36"/>
      <c r="F91" s="42"/>
      <c r="G91" s="36"/>
    </row>
    <row r="92" spans="1:8" ht="15.75" customHeight="1" x14ac:dyDescent="0.25">
      <c r="A92" s="93" t="s">
        <v>131</v>
      </c>
      <c r="B92" s="94"/>
      <c r="C92" s="94"/>
      <c r="D92" s="94"/>
      <c r="E92" s="94"/>
      <c r="F92" s="94"/>
      <c r="G92" s="94"/>
      <c r="H92" s="95"/>
    </row>
    <row r="93" spans="1:8" ht="15.75" customHeight="1" x14ac:dyDescent="0.25">
      <c r="C93" s="36"/>
      <c r="E93" s="1" t="s">
        <v>2347</v>
      </c>
      <c r="F93" s="37">
        <v>4800</v>
      </c>
      <c r="G93" s="36"/>
    </row>
    <row r="94" spans="1:8" ht="15.75" customHeight="1" x14ac:dyDescent="0.25">
      <c r="A94" s="38" t="s">
        <v>11</v>
      </c>
      <c r="B94" s="38" t="s">
        <v>12</v>
      </c>
      <c r="C94" s="38" t="s">
        <v>13</v>
      </c>
      <c r="D94" s="38" t="s">
        <v>17</v>
      </c>
      <c r="E94" s="38" t="s">
        <v>18</v>
      </c>
      <c r="F94" s="38" t="s">
        <v>19</v>
      </c>
      <c r="G94" s="38" t="s">
        <v>20</v>
      </c>
      <c r="H94" s="38" t="s">
        <v>21</v>
      </c>
    </row>
    <row r="95" spans="1:8" ht="15.75" customHeight="1" x14ac:dyDescent="0.25">
      <c r="A95" s="38" t="s">
        <v>2351</v>
      </c>
      <c r="B95" s="38" t="s">
        <v>24</v>
      </c>
      <c r="C95" s="39">
        <v>877.35</v>
      </c>
      <c r="D95" s="38" t="s">
        <v>32</v>
      </c>
      <c r="E95" s="38" t="s">
        <v>33</v>
      </c>
      <c r="F95" s="40">
        <v>4800</v>
      </c>
      <c r="G95" s="39">
        <v>4211280</v>
      </c>
      <c r="H95" s="38" t="s">
        <v>93</v>
      </c>
    </row>
    <row r="96" spans="1:8" ht="15.75" customHeight="1" x14ac:dyDescent="0.25">
      <c r="A96" s="38" t="s">
        <v>2351</v>
      </c>
      <c r="B96" s="38" t="s">
        <v>28</v>
      </c>
      <c r="C96" s="39">
        <v>987.46</v>
      </c>
      <c r="D96" s="38" t="s">
        <v>29</v>
      </c>
      <c r="E96" s="38" t="s">
        <v>120</v>
      </c>
      <c r="F96" s="40">
        <v>4800</v>
      </c>
      <c r="G96" s="39">
        <v>4739808</v>
      </c>
      <c r="H96" s="38" t="s">
        <v>91</v>
      </c>
    </row>
    <row r="97" spans="1:8" ht="15.75" customHeight="1" x14ac:dyDescent="0.25">
      <c r="A97" s="38" t="s">
        <v>2351</v>
      </c>
      <c r="B97" s="38" t="s">
        <v>24</v>
      </c>
      <c r="C97" s="39">
        <v>1022.77</v>
      </c>
      <c r="D97" s="38" t="s">
        <v>40</v>
      </c>
      <c r="E97" s="38" t="s">
        <v>26</v>
      </c>
      <c r="F97" s="40">
        <v>4800</v>
      </c>
      <c r="G97" s="39">
        <v>4909296</v>
      </c>
      <c r="H97" s="41" t="s">
        <v>133</v>
      </c>
    </row>
    <row r="98" spans="1:8" ht="15.75" customHeight="1" x14ac:dyDescent="0.25">
      <c r="A98" s="38" t="s">
        <v>2351</v>
      </c>
      <c r="B98" s="38" t="s">
        <v>24</v>
      </c>
      <c r="C98" s="39">
        <v>1027.03</v>
      </c>
      <c r="D98" s="38" t="s">
        <v>45</v>
      </c>
      <c r="E98" s="38" t="s">
        <v>26</v>
      </c>
      <c r="F98" s="40">
        <v>4800</v>
      </c>
      <c r="G98" s="39">
        <v>4929744</v>
      </c>
      <c r="H98" s="41" t="s">
        <v>134</v>
      </c>
    </row>
    <row r="99" spans="1:8" ht="15.75" customHeight="1" x14ac:dyDescent="0.25">
      <c r="A99" s="38" t="s">
        <v>2351</v>
      </c>
      <c r="B99" s="38" t="s">
        <v>28</v>
      </c>
      <c r="C99" s="39">
        <v>1027.03</v>
      </c>
      <c r="D99" s="38" t="s">
        <v>45</v>
      </c>
      <c r="E99" s="38" t="s">
        <v>114</v>
      </c>
      <c r="F99" s="40">
        <v>4800</v>
      </c>
      <c r="G99" s="39">
        <v>4929744</v>
      </c>
      <c r="H99" s="41" t="s">
        <v>115</v>
      </c>
    </row>
    <row r="100" spans="1:8" ht="15.75" customHeight="1" x14ac:dyDescent="0.25">
      <c r="A100" s="38" t="s">
        <v>2351</v>
      </c>
      <c r="B100" s="38" t="s">
        <v>24</v>
      </c>
      <c r="C100" s="39">
        <v>1149.45</v>
      </c>
      <c r="D100" s="38" t="s">
        <v>48</v>
      </c>
      <c r="E100" s="38" t="s">
        <v>43</v>
      </c>
      <c r="F100" s="40">
        <v>4800</v>
      </c>
      <c r="G100" s="39">
        <v>5517360</v>
      </c>
      <c r="H100" s="41" t="s">
        <v>135</v>
      </c>
    </row>
    <row r="101" spans="1:8" ht="15.75" customHeight="1" x14ac:dyDescent="0.25">
      <c r="A101" s="38" t="s">
        <v>2351</v>
      </c>
      <c r="B101" s="38" t="s">
        <v>24</v>
      </c>
      <c r="C101" s="39">
        <v>1224</v>
      </c>
      <c r="D101" s="38" t="s">
        <v>25</v>
      </c>
      <c r="E101" s="38" t="s">
        <v>26</v>
      </c>
      <c r="F101" s="40">
        <v>4800</v>
      </c>
      <c r="G101" s="39">
        <v>5875200</v>
      </c>
      <c r="H101" s="41" t="s">
        <v>136</v>
      </c>
    </row>
    <row r="102" spans="1:8" ht="15.75" customHeight="1" x14ac:dyDescent="0.25">
      <c r="A102" s="38" t="s">
        <v>2351</v>
      </c>
      <c r="B102" s="38" t="s">
        <v>24</v>
      </c>
      <c r="C102" s="39">
        <v>1269</v>
      </c>
      <c r="D102" s="38" t="s">
        <v>35</v>
      </c>
      <c r="E102" s="38" t="s">
        <v>36</v>
      </c>
      <c r="F102" s="40">
        <v>4800</v>
      </c>
      <c r="G102" s="39">
        <v>6091200</v>
      </c>
      <c r="H102" s="41" t="s">
        <v>137</v>
      </c>
    </row>
    <row r="103" spans="1:8" ht="15.75" customHeight="1" x14ac:dyDescent="0.25">
      <c r="A103" s="38" t="s">
        <v>2351</v>
      </c>
      <c r="B103" s="38" t="s">
        <v>24</v>
      </c>
      <c r="C103" s="39">
        <v>1295.1099999999999</v>
      </c>
      <c r="D103" s="38" t="s">
        <v>29</v>
      </c>
      <c r="E103" s="38" t="s">
        <v>138</v>
      </c>
      <c r="F103" s="40">
        <v>4800</v>
      </c>
      <c r="G103" s="39">
        <v>6216528</v>
      </c>
      <c r="H103" s="38" t="s">
        <v>128</v>
      </c>
    </row>
    <row r="104" spans="1:8" ht="15.75" customHeight="1" x14ac:dyDescent="0.25">
      <c r="C104" s="36"/>
      <c r="F104" s="42"/>
      <c r="G104" s="36"/>
    </row>
    <row r="105" spans="1:8" ht="15.75" customHeight="1" x14ac:dyDescent="0.25">
      <c r="A105" s="93" t="s">
        <v>139</v>
      </c>
      <c r="B105" s="94"/>
      <c r="C105" s="94"/>
      <c r="D105" s="94"/>
      <c r="E105" s="94"/>
      <c r="F105" s="94"/>
      <c r="G105" s="94"/>
      <c r="H105" s="95"/>
    </row>
    <row r="106" spans="1:8" ht="15.75" customHeight="1" x14ac:dyDescent="0.25">
      <c r="C106" s="36"/>
      <c r="E106" s="1" t="s">
        <v>2347</v>
      </c>
      <c r="F106" s="37">
        <v>150000</v>
      </c>
      <c r="G106" s="36"/>
    </row>
    <row r="107" spans="1:8" ht="15.75" customHeight="1" x14ac:dyDescent="0.25">
      <c r="A107" s="38" t="s">
        <v>11</v>
      </c>
      <c r="B107" s="38" t="s">
        <v>12</v>
      </c>
      <c r="C107" s="38" t="s">
        <v>13</v>
      </c>
      <c r="D107" s="38" t="s">
        <v>17</v>
      </c>
      <c r="E107" s="38" t="s">
        <v>18</v>
      </c>
      <c r="F107" s="38" t="s">
        <v>19</v>
      </c>
      <c r="G107" s="38" t="s">
        <v>20</v>
      </c>
      <c r="H107" s="38" t="s">
        <v>21</v>
      </c>
    </row>
    <row r="108" spans="1:8" ht="15.75" customHeight="1" x14ac:dyDescent="0.25">
      <c r="A108" s="38" t="s">
        <v>2352</v>
      </c>
      <c r="B108" s="38" t="s">
        <v>52</v>
      </c>
      <c r="C108" s="39">
        <v>929.11</v>
      </c>
      <c r="D108" s="38" t="s">
        <v>29</v>
      </c>
      <c r="E108" s="38" t="s">
        <v>140</v>
      </c>
      <c r="F108" s="40">
        <v>150000</v>
      </c>
      <c r="G108" s="39">
        <v>139366500</v>
      </c>
      <c r="H108" s="38" t="s">
        <v>141</v>
      </c>
    </row>
    <row r="109" spans="1:8" ht="15.75" customHeight="1" x14ac:dyDescent="0.25">
      <c r="A109" s="38" t="s">
        <v>2352</v>
      </c>
      <c r="B109" s="38" t="s">
        <v>24</v>
      </c>
      <c r="C109" s="39">
        <v>1015</v>
      </c>
      <c r="D109" s="38" t="s">
        <v>32</v>
      </c>
      <c r="E109" s="38" t="s">
        <v>33</v>
      </c>
      <c r="F109" s="40">
        <v>150000</v>
      </c>
      <c r="G109" s="39">
        <v>152250000</v>
      </c>
      <c r="H109" s="38" t="s">
        <v>93</v>
      </c>
    </row>
    <row r="110" spans="1:8" ht="15.75" customHeight="1" x14ac:dyDescent="0.25">
      <c r="A110" s="38" t="s">
        <v>2352</v>
      </c>
      <c r="B110" s="38" t="s">
        <v>24</v>
      </c>
      <c r="C110" s="39">
        <v>1086.81</v>
      </c>
      <c r="D110" s="38" t="s">
        <v>40</v>
      </c>
      <c r="E110" s="38" t="s">
        <v>43</v>
      </c>
      <c r="F110" s="40">
        <v>150000</v>
      </c>
      <c r="G110" s="39">
        <v>163021500</v>
      </c>
      <c r="H110" s="41" t="s">
        <v>143</v>
      </c>
    </row>
    <row r="111" spans="1:8" ht="15.75" customHeight="1" x14ac:dyDescent="0.25">
      <c r="A111" s="38" t="s">
        <v>2352</v>
      </c>
      <c r="B111" s="38" t="s">
        <v>24</v>
      </c>
      <c r="C111" s="39">
        <v>1118</v>
      </c>
      <c r="D111" s="38" t="s">
        <v>25</v>
      </c>
      <c r="E111" s="38" t="s">
        <v>26</v>
      </c>
      <c r="F111" s="40">
        <v>150000</v>
      </c>
      <c r="G111" s="39">
        <v>167700000</v>
      </c>
      <c r="H111" s="41" t="s">
        <v>27</v>
      </c>
    </row>
    <row r="112" spans="1:8" ht="15.75" customHeight="1" x14ac:dyDescent="0.25">
      <c r="A112" s="38" t="s">
        <v>2352</v>
      </c>
      <c r="B112" s="38" t="s">
        <v>24</v>
      </c>
      <c r="C112" s="39">
        <v>1169.04</v>
      </c>
      <c r="D112" s="38" t="s">
        <v>48</v>
      </c>
      <c r="E112" s="38" t="s">
        <v>43</v>
      </c>
      <c r="F112" s="40">
        <v>150000</v>
      </c>
      <c r="G112" s="39">
        <v>175356000</v>
      </c>
      <c r="H112" s="41" t="s">
        <v>144</v>
      </c>
    </row>
    <row r="113" spans="1:8" ht="15.75" customHeight="1" x14ac:dyDescent="0.25">
      <c r="A113" s="38" t="s">
        <v>2352</v>
      </c>
      <c r="B113" s="38" t="s">
        <v>24</v>
      </c>
      <c r="C113" s="39">
        <v>1178</v>
      </c>
      <c r="D113" s="38" t="s">
        <v>45</v>
      </c>
      <c r="E113" s="38" t="s">
        <v>26</v>
      </c>
      <c r="F113" s="40">
        <v>150000</v>
      </c>
      <c r="G113" s="39">
        <v>176700000</v>
      </c>
      <c r="H113" s="41" t="s">
        <v>145</v>
      </c>
    </row>
    <row r="114" spans="1:8" ht="15.75" customHeight="1" x14ac:dyDescent="0.25">
      <c r="A114" s="38" t="s">
        <v>2352</v>
      </c>
      <c r="B114" s="38" t="s">
        <v>28</v>
      </c>
      <c r="C114" s="39">
        <v>1178</v>
      </c>
      <c r="D114" s="38" t="s">
        <v>45</v>
      </c>
      <c r="E114" s="38" t="s">
        <v>114</v>
      </c>
      <c r="F114" s="40">
        <v>150000</v>
      </c>
      <c r="G114" s="39">
        <v>176700000</v>
      </c>
      <c r="H114" s="41" t="s">
        <v>146</v>
      </c>
    </row>
    <row r="115" spans="1:8" ht="15.75" customHeight="1" x14ac:dyDescent="0.25">
      <c r="A115" s="38" t="s">
        <v>2352</v>
      </c>
      <c r="B115" s="38" t="s">
        <v>24</v>
      </c>
      <c r="C115" s="39">
        <v>1183</v>
      </c>
      <c r="D115" s="38" t="s">
        <v>35</v>
      </c>
      <c r="E115" s="38" t="s">
        <v>36</v>
      </c>
      <c r="F115" s="40">
        <v>150000</v>
      </c>
      <c r="G115" s="39">
        <v>177450000</v>
      </c>
      <c r="H115" s="41" t="s">
        <v>147</v>
      </c>
    </row>
    <row r="116" spans="1:8" ht="15.75" customHeight="1" x14ac:dyDescent="0.25">
      <c r="A116" s="38" t="s">
        <v>2352</v>
      </c>
      <c r="B116" s="38" t="s">
        <v>24</v>
      </c>
      <c r="C116" s="39">
        <v>1185.9000000000001</v>
      </c>
      <c r="D116" s="38" t="s">
        <v>38</v>
      </c>
      <c r="E116" s="38" t="s">
        <v>33</v>
      </c>
      <c r="F116" s="40">
        <v>150000</v>
      </c>
      <c r="G116" s="39">
        <v>177885000</v>
      </c>
      <c r="H116" s="41" t="s">
        <v>124</v>
      </c>
    </row>
    <row r="117" spans="1:8" ht="15.75" customHeight="1" x14ac:dyDescent="0.25">
      <c r="A117" s="38" t="s">
        <v>2352</v>
      </c>
      <c r="B117" s="38" t="s">
        <v>28</v>
      </c>
      <c r="C117" s="39">
        <v>1259.97</v>
      </c>
      <c r="D117" s="38" t="s">
        <v>40</v>
      </c>
      <c r="E117" s="38" t="s">
        <v>41</v>
      </c>
      <c r="F117" s="40">
        <v>150000</v>
      </c>
      <c r="G117" s="39">
        <v>188995500</v>
      </c>
      <c r="H117" s="41" t="s">
        <v>148</v>
      </c>
    </row>
    <row r="118" spans="1:8" ht="15.75" customHeight="1" x14ac:dyDescent="0.25">
      <c r="A118" s="38" t="s">
        <v>2352</v>
      </c>
      <c r="B118" s="38" t="s">
        <v>28</v>
      </c>
      <c r="C118" s="39">
        <v>1367.44</v>
      </c>
      <c r="D118" s="38" t="s">
        <v>29</v>
      </c>
      <c r="E118" s="38" t="s">
        <v>149</v>
      </c>
      <c r="F118" s="40">
        <v>150000</v>
      </c>
      <c r="G118" s="39">
        <v>205116000</v>
      </c>
      <c r="H118" s="38" t="s">
        <v>91</v>
      </c>
    </row>
    <row r="119" spans="1:8" ht="15.75" customHeight="1" x14ac:dyDescent="0.25">
      <c r="A119" s="38" t="s">
        <v>2352</v>
      </c>
      <c r="B119" s="38" t="s">
        <v>52</v>
      </c>
      <c r="C119" s="39">
        <v>1422.6</v>
      </c>
      <c r="D119" s="38" t="s">
        <v>40</v>
      </c>
      <c r="E119" s="38" t="s">
        <v>26</v>
      </c>
      <c r="F119" s="40">
        <v>150000</v>
      </c>
      <c r="G119" s="39">
        <v>213390000</v>
      </c>
      <c r="H119" s="41" t="s">
        <v>150</v>
      </c>
    </row>
    <row r="120" spans="1:8" ht="15.75" customHeight="1" x14ac:dyDescent="0.25">
      <c r="A120" s="38" t="s">
        <v>2352</v>
      </c>
      <c r="B120" s="38" t="s">
        <v>24</v>
      </c>
      <c r="C120" s="39">
        <v>1452.33</v>
      </c>
      <c r="D120" s="38" t="s">
        <v>29</v>
      </c>
      <c r="E120" s="38" t="s">
        <v>151</v>
      </c>
      <c r="F120" s="40">
        <v>150000</v>
      </c>
      <c r="G120" s="39">
        <v>217849500</v>
      </c>
      <c r="H120" s="38" t="s">
        <v>128</v>
      </c>
    </row>
    <row r="121" spans="1:8" ht="15.75" customHeight="1" x14ac:dyDescent="0.25">
      <c r="A121" s="38" t="s">
        <v>2352</v>
      </c>
      <c r="B121" s="38" t="s">
        <v>24</v>
      </c>
      <c r="C121" s="39">
        <v>1611</v>
      </c>
      <c r="D121" s="38" t="s">
        <v>54</v>
      </c>
      <c r="E121" s="38" t="s">
        <v>152</v>
      </c>
      <c r="F121" s="40">
        <v>150000</v>
      </c>
      <c r="G121" s="39">
        <v>241650000</v>
      </c>
      <c r="H121" s="41" t="s">
        <v>153</v>
      </c>
    </row>
    <row r="122" spans="1:8" ht="15.75" customHeight="1" x14ac:dyDescent="0.25">
      <c r="C122" s="36"/>
      <c r="F122" s="42"/>
      <c r="G122" s="36"/>
    </row>
    <row r="123" spans="1:8" ht="15.75" customHeight="1" x14ac:dyDescent="0.25">
      <c r="A123" s="93" t="s">
        <v>154</v>
      </c>
      <c r="B123" s="94"/>
      <c r="C123" s="94"/>
      <c r="D123" s="94"/>
      <c r="E123" s="94"/>
      <c r="F123" s="94"/>
      <c r="G123" s="94"/>
      <c r="H123" s="95"/>
    </row>
    <row r="124" spans="1:8" ht="15.75" customHeight="1" x14ac:dyDescent="0.25">
      <c r="C124" s="36"/>
      <c r="E124" s="1" t="s">
        <v>2347</v>
      </c>
      <c r="F124" s="37">
        <v>80400</v>
      </c>
      <c r="G124" s="36"/>
    </row>
    <row r="125" spans="1:8" ht="15.75" customHeight="1" x14ac:dyDescent="0.25">
      <c r="A125" s="38" t="s">
        <v>11</v>
      </c>
      <c r="B125" s="38" t="s">
        <v>12</v>
      </c>
      <c r="C125" s="38" t="s">
        <v>13</v>
      </c>
      <c r="D125" s="38" t="s">
        <v>17</v>
      </c>
      <c r="E125" s="38" t="s">
        <v>18</v>
      </c>
      <c r="F125" s="38" t="s">
        <v>19</v>
      </c>
      <c r="G125" s="38" t="s">
        <v>20</v>
      </c>
      <c r="H125" s="38" t="s">
        <v>21</v>
      </c>
    </row>
    <row r="126" spans="1:8" ht="15.75" customHeight="1" x14ac:dyDescent="0.25">
      <c r="A126" s="38" t="s">
        <v>2353</v>
      </c>
      <c r="B126" s="38" t="s">
        <v>28</v>
      </c>
      <c r="C126" s="39">
        <v>6049.87</v>
      </c>
      <c r="D126" s="38" t="s">
        <v>156</v>
      </c>
      <c r="E126" s="38" t="s">
        <v>157</v>
      </c>
      <c r="F126" s="40">
        <v>80400</v>
      </c>
      <c r="G126" s="39">
        <v>486409548</v>
      </c>
      <c r="H126" s="38" t="s">
        <v>158</v>
      </c>
    </row>
    <row r="127" spans="1:8" ht="15.75" customHeight="1" x14ac:dyDescent="0.25">
      <c r="A127" s="38" t="s">
        <v>2353</v>
      </c>
      <c r="B127" s="38" t="s">
        <v>24</v>
      </c>
      <c r="C127" s="39">
        <v>6479.85</v>
      </c>
      <c r="D127" s="38" t="s">
        <v>156</v>
      </c>
      <c r="E127" s="38" t="s">
        <v>159</v>
      </c>
      <c r="F127" s="40">
        <v>80400</v>
      </c>
      <c r="G127" s="39">
        <v>520979940</v>
      </c>
      <c r="H127" s="38" t="s">
        <v>160</v>
      </c>
    </row>
    <row r="128" spans="1:8" ht="15.75" customHeight="1" x14ac:dyDescent="0.25">
      <c r="A128" s="38" t="s">
        <v>2353</v>
      </c>
      <c r="B128" s="38" t="s">
        <v>24</v>
      </c>
      <c r="C128" s="39">
        <v>6730</v>
      </c>
      <c r="D128" s="38" t="s">
        <v>29</v>
      </c>
      <c r="E128" s="38" t="s">
        <v>161</v>
      </c>
      <c r="F128" s="40">
        <v>80400</v>
      </c>
      <c r="G128" s="39">
        <v>541092000</v>
      </c>
      <c r="H128" s="38" t="s">
        <v>162</v>
      </c>
    </row>
    <row r="129" spans="1:8" ht="15.75" customHeight="1" x14ac:dyDescent="0.25">
      <c r="A129" s="38" t="s">
        <v>2353</v>
      </c>
      <c r="B129" s="38" t="s">
        <v>24</v>
      </c>
      <c r="C129" s="39">
        <v>6732</v>
      </c>
      <c r="D129" s="38" t="s">
        <v>163</v>
      </c>
      <c r="E129" s="41" t="s">
        <v>164</v>
      </c>
      <c r="F129" s="40">
        <v>80400</v>
      </c>
      <c r="G129" s="39">
        <v>541252800</v>
      </c>
      <c r="H129" s="41" t="s">
        <v>165</v>
      </c>
    </row>
    <row r="130" spans="1:8" ht="15.75" customHeight="1" x14ac:dyDescent="0.25">
      <c r="A130" s="38" t="s">
        <v>2353</v>
      </c>
      <c r="B130" s="38" t="s">
        <v>24</v>
      </c>
      <c r="C130" s="39">
        <v>6790</v>
      </c>
      <c r="D130" s="38" t="s">
        <v>54</v>
      </c>
      <c r="E130" s="38" t="s">
        <v>166</v>
      </c>
      <c r="F130" s="40">
        <v>80400</v>
      </c>
      <c r="G130" s="39">
        <v>545916000</v>
      </c>
      <c r="H130" s="41" t="s">
        <v>167</v>
      </c>
    </row>
    <row r="131" spans="1:8" ht="15.75" customHeight="1" x14ac:dyDescent="0.25">
      <c r="A131" s="38" t="s">
        <v>2353</v>
      </c>
      <c r="B131" s="38" t="s">
        <v>24</v>
      </c>
      <c r="C131" s="39">
        <v>6798</v>
      </c>
      <c r="D131" s="38" t="s">
        <v>70</v>
      </c>
      <c r="E131" s="38" t="s">
        <v>168</v>
      </c>
      <c r="F131" s="40">
        <v>80400</v>
      </c>
      <c r="G131" s="39">
        <v>546559200</v>
      </c>
      <c r="H131" s="41" t="s">
        <v>169</v>
      </c>
    </row>
    <row r="132" spans="1:8" ht="15.75" customHeight="1" x14ac:dyDescent="0.25">
      <c r="A132" s="38" t="s">
        <v>2353</v>
      </c>
      <c r="B132" s="38" t="s">
        <v>28</v>
      </c>
      <c r="C132" s="39">
        <v>6866.16</v>
      </c>
      <c r="D132" s="38" t="s">
        <v>163</v>
      </c>
      <c r="E132" s="41" t="s">
        <v>170</v>
      </c>
      <c r="F132" s="40">
        <v>80400</v>
      </c>
      <c r="G132" s="39">
        <v>552039264</v>
      </c>
      <c r="H132" s="41" t="s">
        <v>171</v>
      </c>
    </row>
    <row r="133" spans="1:8" ht="15.75" customHeight="1" x14ac:dyDescent="0.25">
      <c r="A133" s="38" t="s">
        <v>2353</v>
      </c>
      <c r="B133" s="38" t="s">
        <v>24</v>
      </c>
      <c r="C133" s="39">
        <v>6908</v>
      </c>
      <c r="D133" s="38" t="s">
        <v>45</v>
      </c>
      <c r="E133" s="38" t="s">
        <v>159</v>
      </c>
      <c r="F133" s="40">
        <v>80400</v>
      </c>
      <c r="G133" s="39">
        <v>555403200</v>
      </c>
      <c r="H133" s="41" t="s">
        <v>172</v>
      </c>
    </row>
    <row r="134" spans="1:8" ht="15.75" customHeight="1" x14ac:dyDescent="0.25">
      <c r="A134" s="38" t="s">
        <v>2353</v>
      </c>
      <c r="B134" s="38" t="s">
        <v>28</v>
      </c>
      <c r="C134" s="39">
        <v>6908</v>
      </c>
      <c r="D134" s="38" t="s">
        <v>45</v>
      </c>
      <c r="E134" s="38" t="s">
        <v>173</v>
      </c>
      <c r="F134" s="40">
        <v>80400</v>
      </c>
      <c r="G134" s="39">
        <v>555403200</v>
      </c>
      <c r="H134" s="41" t="s">
        <v>174</v>
      </c>
    </row>
    <row r="135" spans="1:8" ht="15.75" customHeight="1" x14ac:dyDescent="0.25">
      <c r="A135" s="38" t="s">
        <v>2353</v>
      </c>
      <c r="B135" s="38" t="s">
        <v>28</v>
      </c>
      <c r="C135" s="39">
        <v>6931.43</v>
      </c>
      <c r="D135" s="38" t="s">
        <v>40</v>
      </c>
      <c r="E135" s="38" t="s">
        <v>159</v>
      </c>
      <c r="F135" s="40">
        <v>80400</v>
      </c>
      <c r="G135" s="39">
        <v>557286972</v>
      </c>
      <c r="H135" s="41" t="s">
        <v>175</v>
      </c>
    </row>
    <row r="136" spans="1:8" ht="15.75" customHeight="1" x14ac:dyDescent="0.25">
      <c r="A136" s="38" t="s">
        <v>2353</v>
      </c>
      <c r="B136" s="38" t="s">
        <v>24</v>
      </c>
      <c r="C136" s="39">
        <v>6936</v>
      </c>
      <c r="D136" s="38" t="s">
        <v>40</v>
      </c>
      <c r="E136" s="38" t="s">
        <v>176</v>
      </c>
      <c r="F136" s="40">
        <v>80400</v>
      </c>
      <c r="G136" s="39">
        <v>557654400</v>
      </c>
      <c r="H136" s="41" t="s">
        <v>177</v>
      </c>
    </row>
    <row r="137" spans="1:8" ht="15.75" customHeight="1" x14ac:dyDescent="0.25">
      <c r="A137" s="38" t="s">
        <v>2353</v>
      </c>
      <c r="B137" s="38" t="s">
        <v>24</v>
      </c>
      <c r="C137" s="39">
        <v>7015</v>
      </c>
      <c r="D137" s="38" t="s">
        <v>48</v>
      </c>
      <c r="E137" s="38" t="s">
        <v>159</v>
      </c>
      <c r="F137" s="40">
        <v>80400</v>
      </c>
      <c r="G137" s="39">
        <v>564006000</v>
      </c>
      <c r="H137" s="41" t="s">
        <v>178</v>
      </c>
    </row>
    <row r="138" spans="1:8" ht="15.75" customHeight="1" x14ac:dyDescent="0.25">
      <c r="A138" s="38" t="s">
        <v>2353</v>
      </c>
      <c r="B138" s="38" t="s">
        <v>24</v>
      </c>
      <c r="C138" s="39">
        <v>7169</v>
      </c>
      <c r="D138" s="38" t="s">
        <v>25</v>
      </c>
      <c r="E138" s="38" t="s">
        <v>179</v>
      </c>
      <c r="F138" s="40">
        <v>80400</v>
      </c>
      <c r="G138" s="39">
        <v>576387600</v>
      </c>
      <c r="H138" s="38" t="s">
        <v>84</v>
      </c>
    </row>
    <row r="139" spans="1:8" ht="15.75" customHeight="1" x14ac:dyDescent="0.25">
      <c r="A139" s="38" t="s">
        <v>2353</v>
      </c>
      <c r="B139" s="38" t="s">
        <v>28</v>
      </c>
      <c r="C139" s="39">
        <v>7169</v>
      </c>
      <c r="D139" s="38" t="s">
        <v>25</v>
      </c>
      <c r="E139" s="38" t="s">
        <v>180</v>
      </c>
      <c r="F139" s="40">
        <v>80400</v>
      </c>
      <c r="G139" s="39">
        <v>576387600</v>
      </c>
      <c r="H139" s="38" t="s">
        <v>84</v>
      </c>
    </row>
    <row r="140" spans="1:8" ht="15.75" customHeight="1" x14ac:dyDescent="0.25">
      <c r="A140" s="38" t="s">
        <v>2353</v>
      </c>
      <c r="B140" s="38" t="s">
        <v>24</v>
      </c>
      <c r="C140" s="39">
        <v>7625</v>
      </c>
      <c r="D140" s="38" t="s">
        <v>32</v>
      </c>
      <c r="E140" s="38" t="s">
        <v>159</v>
      </c>
      <c r="F140" s="40">
        <v>80400</v>
      </c>
      <c r="G140" s="39">
        <v>613050000</v>
      </c>
      <c r="H140" s="38" t="s">
        <v>181</v>
      </c>
    </row>
    <row r="141" spans="1:8" ht="15.75" customHeight="1" x14ac:dyDescent="0.25">
      <c r="A141" s="38" t="s">
        <v>2353</v>
      </c>
      <c r="B141" s="38" t="s">
        <v>28</v>
      </c>
      <c r="C141" s="39">
        <v>8000</v>
      </c>
      <c r="D141" s="38" t="s">
        <v>32</v>
      </c>
      <c r="E141" s="38" t="s">
        <v>180</v>
      </c>
      <c r="F141" s="40">
        <v>80400</v>
      </c>
      <c r="G141" s="39">
        <v>643200000</v>
      </c>
      <c r="H141" s="38" t="s">
        <v>182</v>
      </c>
    </row>
    <row r="142" spans="1:8" ht="15.75" customHeight="1" x14ac:dyDescent="0.25">
      <c r="A142" s="38" t="s">
        <v>2353</v>
      </c>
      <c r="B142" s="38" t="s">
        <v>24</v>
      </c>
      <c r="C142" s="39">
        <v>9270.15</v>
      </c>
      <c r="D142" s="38" t="s">
        <v>85</v>
      </c>
      <c r="E142" s="38" t="s">
        <v>159</v>
      </c>
      <c r="F142" s="40">
        <v>80400</v>
      </c>
      <c r="G142" s="39">
        <v>745320060</v>
      </c>
      <c r="H142" s="41" t="s">
        <v>183</v>
      </c>
    </row>
    <row r="143" spans="1:8" ht="15.75" customHeight="1" x14ac:dyDescent="0.25">
      <c r="C143" s="36"/>
      <c r="F143" s="42"/>
      <c r="G143" s="36"/>
    </row>
    <row r="144" spans="1:8" ht="15.75" customHeight="1" x14ac:dyDescent="0.25">
      <c r="A144" s="93" t="s">
        <v>184</v>
      </c>
      <c r="B144" s="94"/>
      <c r="C144" s="94"/>
      <c r="D144" s="94"/>
      <c r="E144" s="94"/>
      <c r="F144" s="94"/>
      <c r="G144" s="94"/>
      <c r="H144" s="95"/>
    </row>
    <row r="145" spans="1:8" ht="15.75" customHeight="1" x14ac:dyDescent="0.25">
      <c r="C145" s="36"/>
      <c r="E145" s="1" t="s">
        <v>2347</v>
      </c>
      <c r="F145" s="37">
        <v>30000</v>
      </c>
      <c r="G145" s="36"/>
    </row>
    <row r="146" spans="1:8" ht="15.75" customHeight="1" x14ac:dyDescent="0.25">
      <c r="A146" s="38" t="s">
        <v>11</v>
      </c>
      <c r="B146" s="38" t="s">
        <v>12</v>
      </c>
      <c r="C146" s="38" t="s">
        <v>13</v>
      </c>
      <c r="D146" s="38" t="s">
        <v>17</v>
      </c>
      <c r="E146" s="38" t="s">
        <v>18</v>
      </c>
      <c r="F146" s="38" t="s">
        <v>19</v>
      </c>
      <c r="G146" s="38" t="s">
        <v>20</v>
      </c>
      <c r="H146" s="38" t="s">
        <v>21</v>
      </c>
    </row>
    <row r="147" spans="1:8" ht="15.75" customHeight="1" x14ac:dyDescent="0.25">
      <c r="A147" s="38" t="s">
        <v>2354</v>
      </c>
      <c r="B147" s="38" t="s">
        <v>24</v>
      </c>
      <c r="C147" s="39">
        <v>6195.23</v>
      </c>
      <c r="D147" s="38" t="s">
        <v>70</v>
      </c>
      <c r="E147" s="38" t="s">
        <v>185</v>
      </c>
      <c r="F147" s="40">
        <v>30000</v>
      </c>
      <c r="G147" s="39">
        <v>185856900</v>
      </c>
      <c r="H147" s="41" t="s">
        <v>186</v>
      </c>
    </row>
    <row r="148" spans="1:8" ht="15.75" customHeight="1" x14ac:dyDescent="0.25">
      <c r="A148" s="38" t="s">
        <v>2354</v>
      </c>
      <c r="B148" s="38" t="s">
        <v>24</v>
      </c>
      <c r="C148" s="39">
        <v>6354.24</v>
      </c>
      <c r="D148" s="38" t="s">
        <v>67</v>
      </c>
      <c r="E148" s="38" t="s">
        <v>187</v>
      </c>
      <c r="F148" s="40">
        <v>30000</v>
      </c>
      <c r="G148" s="39">
        <v>190627200</v>
      </c>
      <c r="H148" s="38" t="s">
        <v>188</v>
      </c>
    </row>
    <row r="149" spans="1:8" ht="15.75" customHeight="1" x14ac:dyDescent="0.25">
      <c r="A149" s="38" t="s">
        <v>2354</v>
      </c>
      <c r="B149" s="38" t="s">
        <v>24</v>
      </c>
      <c r="C149" s="39">
        <v>6607.32</v>
      </c>
      <c r="D149" s="38" t="s">
        <v>189</v>
      </c>
      <c r="E149" s="38" t="s">
        <v>190</v>
      </c>
      <c r="F149" s="40">
        <v>30000</v>
      </c>
      <c r="G149" s="39">
        <v>198219600</v>
      </c>
      <c r="H149" s="41" t="s">
        <v>191</v>
      </c>
    </row>
    <row r="150" spans="1:8" ht="15.75" customHeight="1" x14ac:dyDescent="0.25">
      <c r="A150" s="38" t="s">
        <v>2354</v>
      </c>
      <c r="B150" s="38" t="s">
        <v>52</v>
      </c>
      <c r="C150" s="39">
        <v>7069.98</v>
      </c>
      <c r="D150" s="38" t="s">
        <v>29</v>
      </c>
      <c r="E150" s="38" t="s">
        <v>192</v>
      </c>
      <c r="F150" s="40">
        <v>30000</v>
      </c>
      <c r="G150" s="39">
        <v>212099400</v>
      </c>
      <c r="H150" s="38" t="s">
        <v>193</v>
      </c>
    </row>
    <row r="151" spans="1:8" ht="15.75" customHeight="1" x14ac:dyDescent="0.25">
      <c r="A151" s="38" t="s">
        <v>2354</v>
      </c>
      <c r="B151" s="38" t="s">
        <v>24</v>
      </c>
      <c r="C151" s="39">
        <v>7300</v>
      </c>
      <c r="D151" s="38" t="s">
        <v>32</v>
      </c>
      <c r="E151" s="38" t="s">
        <v>194</v>
      </c>
      <c r="F151" s="40">
        <v>30000</v>
      </c>
      <c r="G151" s="39">
        <v>219000000</v>
      </c>
      <c r="H151" s="38" t="s">
        <v>195</v>
      </c>
    </row>
    <row r="152" spans="1:8" ht="15.75" customHeight="1" x14ac:dyDescent="0.25">
      <c r="A152" s="38" t="s">
        <v>2354</v>
      </c>
      <c r="B152" s="38" t="s">
        <v>28</v>
      </c>
      <c r="C152" s="39">
        <v>7423.6</v>
      </c>
      <c r="D152" s="38" t="s">
        <v>70</v>
      </c>
      <c r="E152" s="38" t="s">
        <v>196</v>
      </c>
      <c r="F152" s="40">
        <v>30000</v>
      </c>
      <c r="G152" s="39">
        <v>222708000</v>
      </c>
      <c r="H152" s="41" t="s">
        <v>197</v>
      </c>
    </row>
    <row r="153" spans="1:8" ht="15.75" customHeight="1" x14ac:dyDescent="0.25">
      <c r="A153" s="38" t="s">
        <v>2354</v>
      </c>
      <c r="B153" s="38" t="s">
        <v>52</v>
      </c>
      <c r="C153" s="39">
        <v>7423.6</v>
      </c>
      <c r="D153" s="38" t="s">
        <v>70</v>
      </c>
      <c r="E153" s="38" t="s">
        <v>198</v>
      </c>
      <c r="F153" s="40">
        <v>30000</v>
      </c>
      <c r="G153" s="39">
        <v>222708000</v>
      </c>
      <c r="H153" s="41" t="s">
        <v>199</v>
      </c>
    </row>
    <row r="154" spans="1:8" ht="15.75" customHeight="1" x14ac:dyDescent="0.25">
      <c r="A154" s="38" t="s">
        <v>2354</v>
      </c>
      <c r="B154" s="38" t="s">
        <v>24</v>
      </c>
      <c r="C154" s="39">
        <v>7503.33</v>
      </c>
      <c r="D154" s="38" t="s">
        <v>163</v>
      </c>
      <c r="E154" s="41" t="s">
        <v>200</v>
      </c>
      <c r="F154" s="40">
        <v>30000</v>
      </c>
      <c r="G154" s="39">
        <v>225099900</v>
      </c>
      <c r="H154" s="38" t="s">
        <v>201</v>
      </c>
    </row>
    <row r="155" spans="1:8" ht="15.75" customHeight="1" x14ac:dyDescent="0.25">
      <c r="A155" s="38" t="s">
        <v>2354</v>
      </c>
      <c r="B155" s="38" t="s">
        <v>24</v>
      </c>
      <c r="C155" s="39">
        <v>7523.43</v>
      </c>
      <c r="D155" s="38" t="s">
        <v>40</v>
      </c>
      <c r="E155" s="38" t="s">
        <v>202</v>
      </c>
      <c r="F155" s="40">
        <v>30000</v>
      </c>
      <c r="G155" s="39">
        <v>225702900</v>
      </c>
      <c r="H155" s="41" t="s">
        <v>203</v>
      </c>
    </row>
    <row r="156" spans="1:8" ht="15.75" customHeight="1" x14ac:dyDescent="0.25">
      <c r="A156" s="38" t="s">
        <v>2354</v>
      </c>
      <c r="B156" s="38" t="s">
        <v>24</v>
      </c>
      <c r="C156" s="39">
        <v>7540.77</v>
      </c>
      <c r="D156" s="38" t="s">
        <v>156</v>
      </c>
      <c r="E156" s="38" t="s">
        <v>204</v>
      </c>
      <c r="F156" s="40">
        <v>30000</v>
      </c>
      <c r="G156" s="39">
        <v>226223100</v>
      </c>
      <c r="H156" s="38" t="s">
        <v>205</v>
      </c>
    </row>
    <row r="157" spans="1:8" ht="15.75" customHeight="1" x14ac:dyDescent="0.25">
      <c r="A157" s="38" t="s">
        <v>2354</v>
      </c>
      <c r="B157" s="38" t="s">
        <v>28</v>
      </c>
      <c r="C157" s="39">
        <v>7560.28</v>
      </c>
      <c r="D157" s="38" t="s">
        <v>40</v>
      </c>
      <c r="E157" s="38" t="s">
        <v>204</v>
      </c>
      <c r="F157" s="40">
        <v>30000</v>
      </c>
      <c r="G157" s="39">
        <v>226808400</v>
      </c>
      <c r="H157" s="41" t="s">
        <v>206</v>
      </c>
    </row>
    <row r="158" spans="1:8" ht="15.75" customHeight="1" x14ac:dyDescent="0.25">
      <c r="A158" s="38" t="s">
        <v>2354</v>
      </c>
      <c r="B158" s="38" t="s">
        <v>28</v>
      </c>
      <c r="C158" s="39">
        <v>7646.6</v>
      </c>
      <c r="D158" s="38" t="s">
        <v>163</v>
      </c>
      <c r="E158" s="41" t="s">
        <v>207</v>
      </c>
      <c r="F158" s="40">
        <v>30000</v>
      </c>
      <c r="G158" s="39">
        <v>229398000</v>
      </c>
      <c r="H158" s="41" t="s">
        <v>208</v>
      </c>
    </row>
    <row r="159" spans="1:8" ht="15.75" customHeight="1" x14ac:dyDescent="0.25">
      <c r="A159" s="38" t="s">
        <v>2354</v>
      </c>
      <c r="B159" s="38" t="s">
        <v>28</v>
      </c>
      <c r="C159" s="39">
        <v>7648.12</v>
      </c>
      <c r="D159" s="38" t="s">
        <v>29</v>
      </c>
      <c r="E159" s="38" t="s">
        <v>209</v>
      </c>
      <c r="F159" s="40">
        <v>30000</v>
      </c>
      <c r="G159" s="39">
        <v>229443600</v>
      </c>
      <c r="H159" s="38" t="s">
        <v>210</v>
      </c>
    </row>
    <row r="160" spans="1:8" ht="15.75" customHeight="1" x14ac:dyDescent="0.25">
      <c r="A160" s="38" t="s">
        <v>2354</v>
      </c>
      <c r="B160" s="38" t="s">
        <v>24</v>
      </c>
      <c r="C160" s="39">
        <v>7695</v>
      </c>
      <c r="D160" s="38" t="s">
        <v>54</v>
      </c>
      <c r="E160" s="38" t="s">
        <v>211</v>
      </c>
      <c r="F160" s="40">
        <v>30000</v>
      </c>
      <c r="G160" s="39">
        <v>230850000</v>
      </c>
      <c r="H160" s="41" t="s">
        <v>212</v>
      </c>
    </row>
    <row r="161" spans="1:8" ht="15.75" customHeight="1" x14ac:dyDescent="0.25">
      <c r="A161" s="38" t="s">
        <v>2354</v>
      </c>
      <c r="B161" s="38" t="s">
        <v>24</v>
      </c>
      <c r="C161" s="39">
        <v>7698</v>
      </c>
      <c r="D161" s="38" t="s">
        <v>213</v>
      </c>
      <c r="E161" s="38" t="s">
        <v>204</v>
      </c>
      <c r="F161" s="40">
        <v>30000</v>
      </c>
      <c r="G161" s="39">
        <v>230940000</v>
      </c>
      <c r="H161" s="41" t="s">
        <v>214</v>
      </c>
    </row>
    <row r="162" spans="1:8" ht="15.75" customHeight="1" x14ac:dyDescent="0.25">
      <c r="A162" s="38" t="s">
        <v>2354</v>
      </c>
      <c r="B162" s="38" t="s">
        <v>28</v>
      </c>
      <c r="C162" s="39">
        <v>7765.87</v>
      </c>
      <c r="D162" s="38" t="s">
        <v>156</v>
      </c>
      <c r="E162" s="38" t="s">
        <v>202</v>
      </c>
      <c r="F162" s="40">
        <v>30000</v>
      </c>
      <c r="G162" s="39">
        <v>232976100</v>
      </c>
      <c r="H162" s="38" t="s">
        <v>215</v>
      </c>
    </row>
    <row r="163" spans="1:8" ht="15.75" customHeight="1" x14ac:dyDescent="0.25">
      <c r="A163" s="38" t="s">
        <v>2354</v>
      </c>
      <c r="B163" s="38" t="s">
        <v>24</v>
      </c>
      <c r="C163" s="39">
        <v>7886</v>
      </c>
      <c r="D163" s="38" t="s">
        <v>25</v>
      </c>
      <c r="E163" s="38" t="s">
        <v>216</v>
      </c>
      <c r="F163" s="40">
        <v>30000</v>
      </c>
      <c r="G163" s="39">
        <v>236580000</v>
      </c>
      <c r="H163" s="41" t="s">
        <v>217</v>
      </c>
    </row>
    <row r="164" spans="1:8" ht="15.75" customHeight="1" x14ac:dyDescent="0.25">
      <c r="A164" s="38" t="s">
        <v>2354</v>
      </c>
      <c r="B164" s="38" t="s">
        <v>24</v>
      </c>
      <c r="C164" s="39">
        <v>7899.3</v>
      </c>
      <c r="D164" s="38" t="s">
        <v>48</v>
      </c>
      <c r="E164" s="38" t="s">
        <v>218</v>
      </c>
      <c r="F164" s="40">
        <v>30000</v>
      </c>
      <c r="G164" s="39">
        <v>236979000</v>
      </c>
      <c r="H164" s="41" t="s">
        <v>219</v>
      </c>
    </row>
    <row r="165" spans="1:8" ht="15.75" customHeight="1" x14ac:dyDescent="0.25">
      <c r="A165" s="38" t="s">
        <v>2354</v>
      </c>
      <c r="B165" s="38" t="s">
        <v>24</v>
      </c>
      <c r="C165" s="39">
        <v>7905.9</v>
      </c>
      <c r="D165" s="38" t="s">
        <v>38</v>
      </c>
      <c r="E165" s="38" t="s">
        <v>220</v>
      </c>
      <c r="F165" s="40">
        <v>30000</v>
      </c>
      <c r="G165" s="39">
        <v>237177000</v>
      </c>
      <c r="H165" s="38" t="s">
        <v>221</v>
      </c>
    </row>
    <row r="166" spans="1:8" ht="15.75" customHeight="1" x14ac:dyDescent="0.25">
      <c r="A166" s="38" t="s">
        <v>2354</v>
      </c>
      <c r="B166" s="38" t="s">
        <v>24</v>
      </c>
      <c r="C166" s="39">
        <v>8107.9</v>
      </c>
      <c r="D166" s="38" t="s">
        <v>222</v>
      </c>
      <c r="E166" s="38" t="s">
        <v>223</v>
      </c>
      <c r="F166" s="40">
        <v>30000</v>
      </c>
      <c r="G166" s="39">
        <v>243237000</v>
      </c>
      <c r="H166" s="38" t="s">
        <v>224</v>
      </c>
    </row>
    <row r="167" spans="1:8" ht="15.75" customHeight="1" x14ac:dyDescent="0.25">
      <c r="A167" s="38" t="s">
        <v>2354</v>
      </c>
      <c r="B167" s="38" t="s">
        <v>24</v>
      </c>
      <c r="C167" s="39">
        <v>8227.85</v>
      </c>
      <c r="D167" s="38" t="s">
        <v>45</v>
      </c>
      <c r="E167" s="38" t="s">
        <v>202</v>
      </c>
      <c r="F167" s="40">
        <v>30000</v>
      </c>
      <c r="G167" s="39">
        <v>246835500</v>
      </c>
      <c r="H167" s="41" t="s">
        <v>225</v>
      </c>
    </row>
    <row r="168" spans="1:8" ht="15.75" customHeight="1" x14ac:dyDescent="0.25">
      <c r="A168" s="38" t="s">
        <v>2354</v>
      </c>
      <c r="B168" s="38" t="s">
        <v>28</v>
      </c>
      <c r="C168" s="39">
        <v>8227.85</v>
      </c>
      <c r="D168" s="38" t="s">
        <v>45</v>
      </c>
      <c r="E168" s="38" t="s">
        <v>204</v>
      </c>
      <c r="F168" s="40">
        <v>30000</v>
      </c>
      <c r="G168" s="39">
        <v>246835500</v>
      </c>
      <c r="H168" s="41" t="s">
        <v>226</v>
      </c>
    </row>
    <row r="169" spans="1:8" ht="15.75" customHeight="1" x14ac:dyDescent="0.25">
      <c r="A169" s="38" t="s">
        <v>2354</v>
      </c>
      <c r="B169" s="38" t="s">
        <v>52</v>
      </c>
      <c r="C169" s="39">
        <v>9556.65</v>
      </c>
      <c r="D169" s="38" t="s">
        <v>40</v>
      </c>
      <c r="E169" s="38" t="s">
        <v>227</v>
      </c>
      <c r="F169" s="40">
        <v>30000</v>
      </c>
      <c r="G169" s="39">
        <v>286699500</v>
      </c>
      <c r="H169" s="41" t="s">
        <v>228</v>
      </c>
    </row>
    <row r="170" spans="1:8" ht="15.75" customHeight="1" x14ac:dyDescent="0.25">
      <c r="A170" s="38" t="s">
        <v>2354</v>
      </c>
      <c r="B170" s="38" t="s">
        <v>24</v>
      </c>
      <c r="C170" s="39">
        <v>9919.99</v>
      </c>
      <c r="D170" s="38" t="s">
        <v>29</v>
      </c>
      <c r="E170" s="38" t="s">
        <v>229</v>
      </c>
      <c r="F170" s="40">
        <v>30000</v>
      </c>
      <c r="G170" s="39">
        <v>297599700</v>
      </c>
      <c r="H170" s="38" t="s">
        <v>230</v>
      </c>
    </row>
    <row r="171" spans="1:8" ht="15.75" customHeight="1" x14ac:dyDescent="0.25">
      <c r="A171" s="38" t="s">
        <v>2354</v>
      </c>
      <c r="B171" s="38" t="s">
        <v>24</v>
      </c>
      <c r="C171" s="39">
        <v>10984.43</v>
      </c>
      <c r="D171" s="38" t="s">
        <v>85</v>
      </c>
      <c r="E171" s="38" t="s">
        <v>202</v>
      </c>
      <c r="F171" s="40">
        <v>30000</v>
      </c>
      <c r="G171" s="39">
        <v>329532900</v>
      </c>
      <c r="H171" s="38" t="s">
        <v>231</v>
      </c>
    </row>
    <row r="172" spans="1:8" ht="15.75" customHeight="1" x14ac:dyDescent="0.25">
      <c r="C172" s="36"/>
      <c r="F172" s="42"/>
      <c r="G172" s="36"/>
    </row>
    <row r="173" spans="1:8" ht="15.75" customHeight="1" x14ac:dyDescent="0.25">
      <c r="A173" s="93" t="s">
        <v>232</v>
      </c>
      <c r="B173" s="94"/>
      <c r="C173" s="94"/>
      <c r="D173" s="94"/>
      <c r="E173" s="94"/>
      <c r="F173" s="94"/>
      <c r="G173" s="94"/>
      <c r="H173" s="95"/>
    </row>
    <row r="174" spans="1:8" ht="15.75" customHeight="1" x14ac:dyDescent="0.25">
      <c r="C174" s="36"/>
      <c r="E174" s="1" t="s">
        <v>2347</v>
      </c>
      <c r="F174" s="37">
        <v>25200</v>
      </c>
      <c r="G174" s="36"/>
    </row>
    <row r="175" spans="1:8" ht="15.75" customHeight="1" x14ac:dyDescent="0.25">
      <c r="A175" s="38" t="s">
        <v>11</v>
      </c>
      <c r="B175" s="38" t="s">
        <v>12</v>
      </c>
      <c r="C175" s="38" t="s">
        <v>13</v>
      </c>
      <c r="D175" s="38" t="s">
        <v>17</v>
      </c>
      <c r="E175" s="38" t="s">
        <v>18</v>
      </c>
      <c r="F175" s="38" t="s">
        <v>19</v>
      </c>
      <c r="G175" s="38" t="s">
        <v>20</v>
      </c>
      <c r="H175" s="38" t="s">
        <v>21</v>
      </c>
    </row>
    <row r="176" spans="1:8" ht="15.75" customHeight="1" x14ac:dyDescent="0.25">
      <c r="A176" s="38" t="s">
        <v>2355</v>
      </c>
      <c r="B176" s="38" t="s">
        <v>52</v>
      </c>
      <c r="C176" s="39">
        <v>8227.44</v>
      </c>
      <c r="D176" s="38" t="s">
        <v>29</v>
      </c>
      <c r="E176" s="38" t="s">
        <v>233</v>
      </c>
      <c r="F176" s="40">
        <v>25200</v>
      </c>
      <c r="G176" s="39">
        <v>207331488</v>
      </c>
      <c r="H176" s="38" t="s">
        <v>210</v>
      </c>
    </row>
    <row r="177" spans="1:8" ht="15.75" customHeight="1" x14ac:dyDescent="0.25">
      <c r="A177" s="38" t="s">
        <v>2355</v>
      </c>
      <c r="B177" s="38" t="s">
        <v>28</v>
      </c>
      <c r="C177" s="39">
        <v>8327.44</v>
      </c>
      <c r="D177" s="38" t="s">
        <v>29</v>
      </c>
      <c r="E177" s="38" t="s">
        <v>192</v>
      </c>
      <c r="F177" s="40">
        <v>25200</v>
      </c>
      <c r="G177" s="39">
        <v>209851488</v>
      </c>
      <c r="H177" s="38" t="s">
        <v>193</v>
      </c>
    </row>
    <row r="178" spans="1:8" ht="15.75" customHeight="1" x14ac:dyDescent="0.25">
      <c r="A178" s="38" t="s">
        <v>2355</v>
      </c>
      <c r="B178" s="38" t="s">
        <v>24</v>
      </c>
      <c r="C178" s="39">
        <v>8365.4</v>
      </c>
      <c r="D178" s="38" t="s">
        <v>70</v>
      </c>
      <c r="E178" s="38" t="s">
        <v>196</v>
      </c>
      <c r="F178" s="40">
        <v>25200</v>
      </c>
      <c r="G178" s="39">
        <v>210808080</v>
      </c>
      <c r="H178" s="41" t="s">
        <v>234</v>
      </c>
    </row>
    <row r="179" spans="1:8" ht="15.75" customHeight="1" x14ac:dyDescent="0.25">
      <c r="A179" s="38" t="s">
        <v>2355</v>
      </c>
      <c r="B179" s="38" t="s">
        <v>24</v>
      </c>
      <c r="C179" s="39">
        <v>8567.23</v>
      </c>
      <c r="D179" s="38" t="s">
        <v>163</v>
      </c>
      <c r="E179" s="41" t="s">
        <v>235</v>
      </c>
      <c r="F179" s="40">
        <v>25200</v>
      </c>
      <c r="G179" s="39">
        <v>215894196</v>
      </c>
      <c r="H179" s="41" t="s">
        <v>236</v>
      </c>
    </row>
    <row r="180" spans="1:8" ht="15.75" customHeight="1" x14ac:dyDescent="0.25">
      <c r="A180" s="38" t="s">
        <v>2355</v>
      </c>
      <c r="B180" s="38" t="s">
        <v>24</v>
      </c>
      <c r="C180" s="39">
        <v>8610</v>
      </c>
      <c r="D180" s="38" t="s">
        <v>32</v>
      </c>
      <c r="E180" s="38" t="s">
        <v>194</v>
      </c>
      <c r="F180" s="40">
        <v>25200</v>
      </c>
      <c r="G180" s="39">
        <v>216972000</v>
      </c>
      <c r="H180" s="38" t="s">
        <v>237</v>
      </c>
    </row>
    <row r="181" spans="1:8" ht="15.75" customHeight="1" x14ac:dyDescent="0.25">
      <c r="A181" s="38" t="s">
        <v>2355</v>
      </c>
      <c r="B181" s="38" t="s">
        <v>28</v>
      </c>
      <c r="C181" s="39">
        <v>8625.8700000000008</v>
      </c>
      <c r="D181" s="38" t="s">
        <v>40</v>
      </c>
      <c r="E181" s="38" t="s">
        <v>202</v>
      </c>
      <c r="F181" s="40">
        <v>25200</v>
      </c>
      <c r="G181" s="39">
        <v>217371924</v>
      </c>
      <c r="H181" s="41" t="s">
        <v>238</v>
      </c>
    </row>
    <row r="182" spans="1:8" ht="15.75" customHeight="1" x14ac:dyDescent="0.25">
      <c r="A182" s="38" t="s">
        <v>2355</v>
      </c>
      <c r="B182" s="38" t="s">
        <v>28</v>
      </c>
      <c r="C182" s="39">
        <v>8753.2000000000007</v>
      </c>
      <c r="D182" s="38" t="s">
        <v>70</v>
      </c>
      <c r="E182" s="38" t="s">
        <v>239</v>
      </c>
      <c r="F182" s="40">
        <v>25200</v>
      </c>
      <c r="G182" s="39">
        <v>220580640</v>
      </c>
      <c r="H182" s="41" t="s">
        <v>240</v>
      </c>
    </row>
    <row r="183" spans="1:8" ht="15.75" customHeight="1" x14ac:dyDescent="0.25">
      <c r="A183" s="38" t="s">
        <v>2355</v>
      </c>
      <c r="B183" s="38" t="s">
        <v>28</v>
      </c>
      <c r="C183" s="39">
        <v>8778.81</v>
      </c>
      <c r="D183" s="38" t="s">
        <v>156</v>
      </c>
      <c r="E183" s="38" t="s">
        <v>202</v>
      </c>
      <c r="F183" s="40">
        <v>25200</v>
      </c>
      <c r="G183" s="39">
        <v>221226012</v>
      </c>
      <c r="H183" s="38" t="s">
        <v>241</v>
      </c>
    </row>
    <row r="184" spans="1:8" ht="15.75" customHeight="1" x14ac:dyDescent="0.25">
      <c r="A184" s="38" t="s">
        <v>2355</v>
      </c>
      <c r="B184" s="38" t="s">
        <v>24</v>
      </c>
      <c r="C184" s="39">
        <v>8810</v>
      </c>
      <c r="D184" s="38" t="s">
        <v>54</v>
      </c>
      <c r="E184" s="38" t="s">
        <v>242</v>
      </c>
      <c r="F184" s="40">
        <v>25200</v>
      </c>
      <c r="G184" s="39">
        <v>222012000</v>
      </c>
      <c r="H184" s="41" t="s">
        <v>243</v>
      </c>
    </row>
    <row r="185" spans="1:8" ht="15.75" customHeight="1" x14ac:dyDescent="0.25">
      <c r="A185" s="38" t="s">
        <v>2355</v>
      </c>
      <c r="B185" s="38" t="s">
        <v>24</v>
      </c>
      <c r="C185" s="39">
        <v>8820.75</v>
      </c>
      <c r="D185" s="38" t="s">
        <v>40</v>
      </c>
      <c r="E185" s="38" t="s">
        <v>244</v>
      </c>
      <c r="F185" s="40">
        <v>25200</v>
      </c>
      <c r="G185" s="39">
        <v>222282900</v>
      </c>
      <c r="H185" s="41" t="s">
        <v>245</v>
      </c>
    </row>
    <row r="186" spans="1:8" ht="15.75" customHeight="1" x14ac:dyDescent="0.25">
      <c r="A186" s="38" t="s">
        <v>2355</v>
      </c>
      <c r="B186" s="38" t="s">
        <v>28</v>
      </c>
      <c r="C186" s="39">
        <v>8883.5499999999993</v>
      </c>
      <c r="D186" s="38" t="s">
        <v>163</v>
      </c>
      <c r="E186" s="41" t="s">
        <v>246</v>
      </c>
      <c r="F186" s="40">
        <v>25200</v>
      </c>
      <c r="G186" s="39">
        <v>223865460</v>
      </c>
      <c r="H186" s="41" t="s">
        <v>247</v>
      </c>
    </row>
    <row r="187" spans="1:8" ht="15.75" customHeight="1" x14ac:dyDescent="0.25">
      <c r="A187" s="38" t="s">
        <v>2355</v>
      </c>
      <c r="B187" s="38" t="s">
        <v>24</v>
      </c>
      <c r="C187" s="39">
        <v>8891.36</v>
      </c>
      <c r="D187" s="38" t="s">
        <v>156</v>
      </c>
      <c r="E187" s="38" t="s">
        <v>204</v>
      </c>
      <c r="F187" s="40">
        <v>25200</v>
      </c>
      <c r="G187" s="39">
        <v>224062272</v>
      </c>
      <c r="H187" s="38" t="s">
        <v>205</v>
      </c>
    </row>
    <row r="188" spans="1:8" ht="15.75" customHeight="1" x14ac:dyDescent="0.25">
      <c r="A188" s="38" t="s">
        <v>2355</v>
      </c>
      <c r="B188" s="38" t="s">
        <v>52</v>
      </c>
      <c r="C188" s="39">
        <v>8907.25</v>
      </c>
      <c r="D188" s="38" t="s">
        <v>40</v>
      </c>
      <c r="E188" s="38" t="s">
        <v>204</v>
      </c>
      <c r="F188" s="40">
        <v>25200</v>
      </c>
      <c r="G188" s="39">
        <v>224462700</v>
      </c>
      <c r="H188" s="41" t="s">
        <v>248</v>
      </c>
    </row>
    <row r="189" spans="1:8" ht="15.75" customHeight="1" x14ac:dyDescent="0.25">
      <c r="A189" s="38" t="s">
        <v>2355</v>
      </c>
      <c r="B189" s="38" t="s">
        <v>24</v>
      </c>
      <c r="C189" s="39">
        <v>8986</v>
      </c>
      <c r="D189" s="38" t="s">
        <v>25</v>
      </c>
      <c r="E189" s="38" t="s">
        <v>216</v>
      </c>
      <c r="F189" s="40">
        <v>25200</v>
      </c>
      <c r="G189" s="39">
        <v>226447200</v>
      </c>
      <c r="H189" s="41" t="s">
        <v>217</v>
      </c>
    </row>
    <row r="190" spans="1:8" ht="15.75" customHeight="1" x14ac:dyDescent="0.25">
      <c r="A190" s="38" t="s">
        <v>2355</v>
      </c>
      <c r="B190" s="38" t="s">
        <v>52</v>
      </c>
      <c r="C190" s="39">
        <v>9013.58</v>
      </c>
      <c r="D190" s="38" t="s">
        <v>70</v>
      </c>
      <c r="E190" s="38" t="s">
        <v>249</v>
      </c>
      <c r="F190" s="40">
        <v>25200</v>
      </c>
      <c r="G190" s="39">
        <v>227142216</v>
      </c>
      <c r="H190" s="41" t="s">
        <v>250</v>
      </c>
    </row>
    <row r="191" spans="1:8" ht="15.75" customHeight="1" x14ac:dyDescent="0.25">
      <c r="A191" s="38" t="s">
        <v>2355</v>
      </c>
      <c r="B191" s="38" t="s">
        <v>24</v>
      </c>
      <c r="C191" s="39">
        <v>9048</v>
      </c>
      <c r="D191" s="38" t="s">
        <v>48</v>
      </c>
      <c r="E191" s="38" t="s">
        <v>202</v>
      </c>
      <c r="F191" s="40">
        <v>25200</v>
      </c>
      <c r="G191" s="39">
        <v>228009600</v>
      </c>
      <c r="H191" s="41" t="s">
        <v>251</v>
      </c>
    </row>
    <row r="192" spans="1:8" ht="15.75" customHeight="1" x14ac:dyDescent="0.25">
      <c r="A192" s="38" t="s">
        <v>2355</v>
      </c>
      <c r="B192" s="38" t="s">
        <v>24</v>
      </c>
      <c r="C192" s="39">
        <v>9087</v>
      </c>
      <c r="D192" s="38" t="s">
        <v>213</v>
      </c>
      <c r="E192" s="38" t="s">
        <v>204</v>
      </c>
      <c r="F192" s="40">
        <v>25200</v>
      </c>
      <c r="G192" s="39">
        <v>228992400</v>
      </c>
      <c r="H192" s="41" t="s">
        <v>252</v>
      </c>
    </row>
    <row r="193" spans="1:8" ht="15.75" customHeight="1" x14ac:dyDescent="0.25">
      <c r="A193" s="38" t="s">
        <v>2355</v>
      </c>
      <c r="B193" s="38" t="s">
        <v>24</v>
      </c>
      <c r="C193" s="39">
        <v>9113.93</v>
      </c>
      <c r="D193" s="38" t="s">
        <v>45</v>
      </c>
      <c r="E193" s="38" t="s">
        <v>202</v>
      </c>
      <c r="F193" s="40">
        <v>25200</v>
      </c>
      <c r="G193" s="39">
        <v>229671036</v>
      </c>
      <c r="H193" s="41" t="s">
        <v>253</v>
      </c>
    </row>
    <row r="194" spans="1:8" ht="15.75" customHeight="1" x14ac:dyDescent="0.25">
      <c r="A194" s="38" t="s">
        <v>2355</v>
      </c>
      <c r="B194" s="38" t="s">
        <v>28</v>
      </c>
      <c r="C194" s="39">
        <v>9113.93</v>
      </c>
      <c r="D194" s="38" t="s">
        <v>45</v>
      </c>
      <c r="E194" s="38" t="s">
        <v>204</v>
      </c>
      <c r="F194" s="40">
        <v>25200</v>
      </c>
      <c r="G194" s="39">
        <v>229671036</v>
      </c>
      <c r="H194" s="41" t="s">
        <v>254</v>
      </c>
    </row>
    <row r="195" spans="1:8" ht="15.75" customHeight="1" x14ac:dyDescent="0.25">
      <c r="A195" s="38" t="s">
        <v>2355</v>
      </c>
      <c r="B195" s="38" t="s">
        <v>24</v>
      </c>
      <c r="C195" s="39">
        <v>9245.41</v>
      </c>
      <c r="D195" s="38" t="s">
        <v>67</v>
      </c>
      <c r="E195" s="38" t="s">
        <v>187</v>
      </c>
      <c r="F195" s="40">
        <v>25200</v>
      </c>
      <c r="G195" s="39">
        <v>232984332</v>
      </c>
      <c r="H195" s="38" t="s">
        <v>255</v>
      </c>
    </row>
    <row r="196" spans="1:8" ht="15.75" customHeight="1" x14ac:dyDescent="0.25">
      <c r="A196" s="38" t="s">
        <v>2355</v>
      </c>
      <c r="B196" s="38" t="s">
        <v>24</v>
      </c>
      <c r="C196" s="39">
        <v>9321.9</v>
      </c>
      <c r="D196" s="38" t="s">
        <v>38</v>
      </c>
      <c r="E196" s="38" t="s">
        <v>220</v>
      </c>
      <c r="F196" s="40">
        <v>25200</v>
      </c>
      <c r="G196" s="39">
        <v>234911880</v>
      </c>
      <c r="H196" s="38" t="s">
        <v>256</v>
      </c>
    </row>
    <row r="197" spans="1:8" ht="15.75" customHeight="1" x14ac:dyDescent="0.25">
      <c r="A197" s="38" t="s">
        <v>2355</v>
      </c>
      <c r="B197" s="38" t="s">
        <v>24</v>
      </c>
      <c r="C197" s="39">
        <v>9518.4599999999991</v>
      </c>
      <c r="D197" s="38" t="s">
        <v>189</v>
      </c>
      <c r="E197" s="38" t="s">
        <v>257</v>
      </c>
      <c r="F197" s="40">
        <v>25200</v>
      </c>
      <c r="G197" s="39">
        <v>239865192</v>
      </c>
      <c r="H197" s="41" t="s">
        <v>258</v>
      </c>
    </row>
    <row r="198" spans="1:8" ht="15.75" customHeight="1" x14ac:dyDescent="0.25">
      <c r="A198" s="38" t="s">
        <v>2355</v>
      </c>
      <c r="B198" s="38" t="s">
        <v>24</v>
      </c>
      <c r="C198" s="39">
        <v>11796.3</v>
      </c>
      <c r="D198" s="38" t="s">
        <v>222</v>
      </c>
      <c r="E198" s="38" t="s">
        <v>223</v>
      </c>
      <c r="F198" s="40">
        <v>25200</v>
      </c>
      <c r="G198" s="39">
        <v>297266760</v>
      </c>
      <c r="H198" s="41" t="s">
        <v>259</v>
      </c>
    </row>
    <row r="199" spans="1:8" ht="15.75" customHeight="1" x14ac:dyDescent="0.25">
      <c r="A199" s="38" t="s">
        <v>2355</v>
      </c>
      <c r="B199" s="38" t="s">
        <v>24</v>
      </c>
      <c r="C199" s="39">
        <v>12193.73</v>
      </c>
      <c r="D199" s="38" t="s">
        <v>85</v>
      </c>
      <c r="E199" s="38" t="s">
        <v>204</v>
      </c>
      <c r="F199" s="40">
        <v>25200</v>
      </c>
      <c r="G199" s="39">
        <v>307281996</v>
      </c>
      <c r="H199" s="41" t="s">
        <v>260</v>
      </c>
    </row>
    <row r="200" spans="1:8" ht="15.75" customHeight="1" x14ac:dyDescent="0.25">
      <c r="A200" s="38" t="s">
        <v>2355</v>
      </c>
      <c r="B200" s="38" t="s">
        <v>261</v>
      </c>
      <c r="C200" s="39">
        <v>14147.13</v>
      </c>
      <c r="D200" s="38" t="s">
        <v>40</v>
      </c>
      <c r="E200" s="38" t="s">
        <v>227</v>
      </c>
      <c r="F200" s="40">
        <v>25200</v>
      </c>
      <c r="G200" s="39">
        <v>356507676</v>
      </c>
      <c r="H200" s="41" t="s">
        <v>262</v>
      </c>
    </row>
    <row r="201" spans="1:8" ht="15.75" customHeight="1" x14ac:dyDescent="0.25">
      <c r="A201" s="38" t="s">
        <v>2355</v>
      </c>
      <c r="B201" s="38" t="s">
        <v>24</v>
      </c>
      <c r="C201" s="39">
        <v>14685.27</v>
      </c>
      <c r="D201" s="38" t="s">
        <v>29</v>
      </c>
      <c r="E201" s="38" t="s">
        <v>229</v>
      </c>
      <c r="F201" s="40">
        <v>25200</v>
      </c>
      <c r="G201" s="39">
        <v>370068804</v>
      </c>
      <c r="H201" s="38" t="s">
        <v>230</v>
      </c>
    </row>
    <row r="202" spans="1:8" ht="15.75" customHeight="1" x14ac:dyDescent="0.25">
      <c r="C202" s="36"/>
      <c r="F202" s="42"/>
      <c r="G202" s="36"/>
    </row>
    <row r="203" spans="1:8" ht="15.75" customHeight="1" x14ac:dyDescent="0.25">
      <c r="A203" s="93" t="s">
        <v>263</v>
      </c>
      <c r="B203" s="94"/>
      <c r="C203" s="94"/>
      <c r="D203" s="94"/>
      <c r="E203" s="94"/>
      <c r="F203" s="94"/>
      <c r="G203" s="94"/>
      <c r="H203" s="95"/>
    </row>
    <row r="204" spans="1:8" ht="15.75" customHeight="1" x14ac:dyDescent="0.25">
      <c r="C204" s="36"/>
      <c r="E204" s="1" t="s">
        <v>2347</v>
      </c>
      <c r="F204" s="37">
        <v>24000</v>
      </c>
      <c r="G204" s="36"/>
    </row>
    <row r="205" spans="1:8" ht="15.75" customHeight="1" x14ac:dyDescent="0.25">
      <c r="A205" s="38" t="s">
        <v>11</v>
      </c>
      <c r="B205" s="38" t="s">
        <v>12</v>
      </c>
      <c r="C205" s="38" t="s">
        <v>13</v>
      </c>
      <c r="D205" s="38" t="s">
        <v>17</v>
      </c>
      <c r="E205" s="38" t="s">
        <v>18</v>
      </c>
      <c r="F205" s="38" t="s">
        <v>19</v>
      </c>
      <c r="G205" s="38" t="s">
        <v>20</v>
      </c>
      <c r="H205" s="38" t="s">
        <v>21</v>
      </c>
    </row>
    <row r="206" spans="1:8" ht="15.75" customHeight="1" x14ac:dyDescent="0.25">
      <c r="A206" s="38" t="s">
        <v>2356</v>
      </c>
      <c r="B206" s="38" t="s">
        <v>28</v>
      </c>
      <c r="C206" s="39">
        <v>11087.42</v>
      </c>
      <c r="D206" s="38" t="s">
        <v>29</v>
      </c>
      <c r="E206" s="38" t="s">
        <v>264</v>
      </c>
      <c r="F206" s="40">
        <v>24000</v>
      </c>
      <c r="G206" s="39">
        <v>266098080</v>
      </c>
      <c r="H206" s="38" t="s">
        <v>193</v>
      </c>
    </row>
    <row r="207" spans="1:8" ht="15.75" customHeight="1" x14ac:dyDescent="0.25">
      <c r="A207" s="38" t="s">
        <v>2356</v>
      </c>
      <c r="B207" s="38" t="s">
        <v>24</v>
      </c>
      <c r="C207" s="39">
        <v>11400</v>
      </c>
      <c r="D207" s="38" t="s">
        <v>32</v>
      </c>
      <c r="E207" s="38" t="s">
        <v>194</v>
      </c>
      <c r="F207" s="40">
        <v>24000</v>
      </c>
      <c r="G207" s="39">
        <v>273600000</v>
      </c>
      <c r="H207" s="38" t="s">
        <v>195</v>
      </c>
    </row>
    <row r="208" spans="1:8" ht="15.75" customHeight="1" x14ac:dyDescent="0.25">
      <c r="A208" s="38" t="s">
        <v>2356</v>
      </c>
      <c r="B208" s="38" t="s">
        <v>24</v>
      </c>
      <c r="C208" s="39">
        <v>11634</v>
      </c>
      <c r="D208" s="38" t="s">
        <v>70</v>
      </c>
      <c r="E208" s="38" t="s">
        <v>265</v>
      </c>
      <c r="F208" s="40">
        <v>24000</v>
      </c>
      <c r="G208" s="39">
        <v>279216000</v>
      </c>
      <c r="H208" s="41" t="s">
        <v>266</v>
      </c>
    </row>
    <row r="209" spans="1:8" ht="15.75" customHeight="1" x14ac:dyDescent="0.25">
      <c r="A209" s="38" t="s">
        <v>2356</v>
      </c>
      <c r="B209" s="38" t="s">
        <v>24</v>
      </c>
      <c r="C209" s="39">
        <v>11678</v>
      </c>
      <c r="D209" s="38" t="s">
        <v>25</v>
      </c>
      <c r="E209" s="38" t="s">
        <v>216</v>
      </c>
      <c r="F209" s="40">
        <v>24000</v>
      </c>
      <c r="G209" s="39">
        <v>280272000</v>
      </c>
      <c r="H209" s="41" t="s">
        <v>217</v>
      </c>
    </row>
    <row r="210" spans="1:8" ht="15.75" customHeight="1" x14ac:dyDescent="0.25">
      <c r="A210" s="38" t="s">
        <v>2356</v>
      </c>
      <c r="B210" s="38" t="s">
        <v>24</v>
      </c>
      <c r="C210" s="39">
        <v>11758.95</v>
      </c>
      <c r="D210" s="38" t="s">
        <v>163</v>
      </c>
      <c r="E210" s="41" t="s">
        <v>267</v>
      </c>
      <c r="F210" s="40">
        <v>24000</v>
      </c>
      <c r="G210" s="39">
        <v>282214800</v>
      </c>
      <c r="H210" s="41" t="s">
        <v>268</v>
      </c>
    </row>
    <row r="211" spans="1:8" ht="15.75" customHeight="1" x14ac:dyDescent="0.25">
      <c r="A211" s="38" t="s">
        <v>2356</v>
      </c>
      <c r="B211" s="38" t="s">
        <v>24</v>
      </c>
      <c r="C211" s="39">
        <v>11817.63</v>
      </c>
      <c r="D211" s="38" t="s">
        <v>156</v>
      </c>
      <c r="E211" s="38" t="s">
        <v>204</v>
      </c>
      <c r="F211" s="40">
        <v>24000</v>
      </c>
      <c r="G211" s="39">
        <v>283623120</v>
      </c>
      <c r="H211" s="38" t="s">
        <v>205</v>
      </c>
    </row>
    <row r="212" spans="1:8" ht="15.75" customHeight="1" x14ac:dyDescent="0.25">
      <c r="A212" s="38" t="s">
        <v>2356</v>
      </c>
      <c r="B212" s="38" t="s">
        <v>24</v>
      </c>
      <c r="C212" s="39">
        <v>11817.75</v>
      </c>
      <c r="D212" s="38" t="s">
        <v>40</v>
      </c>
      <c r="E212" s="38" t="s">
        <v>204</v>
      </c>
      <c r="F212" s="40">
        <v>24000</v>
      </c>
      <c r="G212" s="39">
        <v>283626000</v>
      </c>
      <c r="H212" s="41" t="s">
        <v>269</v>
      </c>
    </row>
    <row r="213" spans="1:8" ht="15.75" customHeight="1" x14ac:dyDescent="0.25">
      <c r="A213" s="38" t="s">
        <v>2356</v>
      </c>
      <c r="B213" s="38" t="s">
        <v>28</v>
      </c>
      <c r="C213" s="39">
        <v>11855.6</v>
      </c>
      <c r="D213" s="38" t="s">
        <v>70</v>
      </c>
      <c r="E213" s="38" t="s">
        <v>270</v>
      </c>
      <c r="F213" s="40">
        <v>24000</v>
      </c>
      <c r="G213" s="39">
        <v>284534400</v>
      </c>
      <c r="H213" s="41" t="s">
        <v>271</v>
      </c>
    </row>
    <row r="214" spans="1:8" ht="15.75" customHeight="1" x14ac:dyDescent="0.25">
      <c r="A214" s="38" t="s">
        <v>2356</v>
      </c>
      <c r="B214" s="38" t="s">
        <v>52</v>
      </c>
      <c r="C214" s="39">
        <v>11895.18</v>
      </c>
      <c r="D214" s="38" t="s">
        <v>70</v>
      </c>
      <c r="E214" s="38" t="s">
        <v>272</v>
      </c>
      <c r="F214" s="40">
        <v>24000</v>
      </c>
      <c r="G214" s="39">
        <v>285484320</v>
      </c>
      <c r="H214" s="41" t="s">
        <v>273</v>
      </c>
    </row>
    <row r="215" spans="1:8" ht="15.75" customHeight="1" x14ac:dyDescent="0.25">
      <c r="A215" s="38" t="s">
        <v>2356</v>
      </c>
      <c r="B215" s="38" t="s">
        <v>28</v>
      </c>
      <c r="C215" s="39">
        <v>12010.75</v>
      </c>
      <c r="D215" s="38" t="s">
        <v>40</v>
      </c>
      <c r="E215" s="38" t="s">
        <v>202</v>
      </c>
      <c r="F215" s="40">
        <v>24000</v>
      </c>
      <c r="G215" s="39">
        <v>288258000</v>
      </c>
      <c r="H215" s="41" t="s">
        <v>274</v>
      </c>
    </row>
    <row r="216" spans="1:8" ht="15.75" customHeight="1" x14ac:dyDescent="0.25">
      <c r="A216" s="38" t="s">
        <v>2356</v>
      </c>
      <c r="B216" s="38" t="s">
        <v>24</v>
      </c>
      <c r="C216" s="39">
        <v>12075</v>
      </c>
      <c r="D216" s="38" t="s">
        <v>213</v>
      </c>
      <c r="E216" s="38" t="s">
        <v>204</v>
      </c>
      <c r="F216" s="40">
        <v>24000</v>
      </c>
      <c r="G216" s="39">
        <v>289800000</v>
      </c>
      <c r="H216" s="41" t="s">
        <v>275</v>
      </c>
    </row>
    <row r="217" spans="1:8" ht="15.75" customHeight="1" x14ac:dyDescent="0.25">
      <c r="A217" s="38" t="s">
        <v>2356</v>
      </c>
      <c r="B217" s="38" t="s">
        <v>28</v>
      </c>
      <c r="C217" s="39">
        <v>12144.6</v>
      </c>
      <c r="D217" s="38" t="s">
        <v>163</v>
      </c>
      <c r="E217" s="41" t="s">
        <v>276</v>
      </c>
      <c r="F217" s="40">
        <v>24000</v>
      </c>
      <c r="G217" s="39">
        <v>291470400</v>
      </c>
      <c r="H217" s="41" t="s">
        <v>208</v>
      </c>
    </row>
    <row r="218" spans="1:8" ht="15.75" customHeight="1" x14ac:dyDescent="0.25">
      <c r="A218" s="38" t="s">
        <v>2356</v>
      </c>
      <c r="B218" s="38" t="s">
        <v>24</v>
      </c>
      <c r="C218" s="39">
        <v>12180</v>
      </c>
      <c r="D218" s="38" t="s">
        <v>48</v>
      </c>
      <c r="E218" s="38" t="s">
        <v>218</v>
      </c>
      <c r="F218" s="40">
        <v>24000</v>
      </c>
      <c r="G218" s="39">
        <v>292320000</v>
      </c>
      <c r="H218" s="41" t="s">
        <v>277</v>
      </c>
    </row>
    <row r="219" spans="1:8" ht="15.75" customHeight="1" x14ac:dyDescent="0.25">
      <c r="A219" s="38" t="s">
        <v>2356</v>
      </c>
      <c r="B219" s="38" t="s">
        <v>24</v>
      </c>
      <c r="C219" s="39">
        <v>12200</v>
      </c>
      <c r="D219" s="38" t="s">
        <v>54</v>
      </c>
      <c r="E219" s="38" t="s">
        <v>278</v>
      </c>
      <c r="F219" s="40">
        <v>24000</v>
      </c>
      <c r="G219" s="39">
        <v>292800000</v>
      </c>
      <c r="H219" s="41" t="s">
        <v>279</v>
      </c>
    </row>
    <row r="220" spans="1:8" ht="15.75" customHeight="1" x14ac:dyDescent="0.25">
      <c r="A220" s="38" t="s">
        <v>2356</v>
      </c>
      <c r="B220" s="38" t="s">
        <v>24</v>
      </c>
      <c r="C220" s="39">
        <v>12200.13</v>
      </c>
      <c r="D220" s="38" t="s">
        <v>67</v>
      </c>
      <c r="E220" s="38" t="s">
        <v>187</v>
      </c>
      <c r="F220" s="40">
        <v>24000</v>
      </c>
      <c r="G220" s="39">
        <v>292803120</v>
      </c>
      <c r="H220" s="38" t="s">
        <v>280</v>
      </c>
    </row>
    <row r="221" spans="1:8" ht="15.75" customHeight="1" x14ac:dyDescent="0.25">
      <c r="A221" s="38" t="s">
        <v>2356</v>
      </c>
      <c r="B221" s="38" t="s">
        <v>24</v>
      </c>
      <c r="C221" s="39">
        <v>12390</v>
      </c>
      <c r="D221" s="38" t="s">
        <v>38</v>
      </c>
      <c r="E221" s="38" t="s">
        <v>220</v>
      </c>
      <c r="F221" s="40">
        <v>24000</v>
      </c>
      <c r="G221" s="39">
        <v>297360000</v>
      </c>
      <c r="H221" s="38" t="s">
        <v>281</v>
      </c>
    </row>
    <row r="222" spans="1:8" ht="15.75" customHeight="1" x14ac:dyDescent="0.25">
      <c r="A222" s="38" t="s">
        <v>2356</v>
      </c>
      <c r="B222" s="38" t="s">
        <v>24</v>
      </c>
      <c r="C222" s="39">
        <v>12405.07</v>
      </c>
      <c r="D222" s="38" t="s">
        <v>45</v>
      </c>
      <c r="E222" s="38" t="s">
        <v>202</v>
      </c>
      <c r="F222" s="40">
        <v>24000</v>
      </c>
      <c r="G222" s="39">
        <v>297721680</v>
      </c>
      <c r="H222" s="41" t="s">
        <v>282</v>
      </c>
    </row>
    <row r="223" spans="1:8" ht="15.75" customHeight="1" x14ac:dyDescent="0.25">
      <c r="A223" s="38" t="s">
        <v>2356</v>
      </c>
      <c r="B223" s="38" t="s">
        <v>28</v>
      </c>
      <c r="C223" s="39">
        <v>12405.07</v>
      </c>
      <c r="D223" s="38" t="s">
        <v>45</v>
      </c>
      <c r="E223" s="38" t="s">
        <v>204</v>
      </c>
      <c r="F223" s="40">
        <v>24000</v>
      </c>
      <c r="G223" s="39">
        <v>297721680</v>
      </c>
      <c r="H223" s="38" t="s">
        <v>283</v>
      </c>
    </row>
    <row r="224" spans="1:8" ht="15.75" customHeight="1" x14ac:dyDescent="0.25">
      <c r="A224" s="38" t="s">
        <v>2356</v>
      </c>
      <c r="B224" s="38" t="s">
        <v>24</v>
      </c>
      <c r="C224" s="39">
        <v>12686.05</v>
      </c>
      <c r="D224" s="38" t="s">
        <v>189</v>
      </c>
      <c r="E224" s="38" t="s">
        <v>284</v>
      </c>
      <c r="F224" s="40">
        <v>24000</v>
      </c>
      <c r="G224" s="39">
        <v>304465200</v>
      </c>
      <c r="H224" s="41" t="s">
        <v>285</v>
      </c>
    </row>
    <row r="225" spans="1:8" ht="15.75" customHeight="1" x14ac:dyDescent="0.25">
      <c r="A225" s="38" t="s">
        <v>2356</v>
      </c>
      <c r="B225" s="38" t="s">
        <v>24</v>
      </c>
      <c r="C225" s="39">
        <v>13122.35</v>
      </c>
      <c r="D225" s="38" t="s">
        <v>29</v>
      </c>
      <c r="E225" s="38" t="s">
        <v>233</v>
      </c>
      <c r="F225" s="40">
        <v>24000</v>
      </c>
      <c r="G225" s="39">
        <v>314936400</v>
      </c>
      <c r="H225" s="38" t="s">
        <v>210</v>
      </c>
    </row>
    <row r="226" spans="1:8" ht="15.75" customHeight="1" x14ac:dyDescent="0.25">
      <c r="A226" s="38" t="s">
        <v>2356</v>
      </c>
      <c r="B226" s="38" t="s">
        <v>24</v>
      </c>
      <c r="C226" s="39">
        <v>15567.3</v>
      </c>
      <c r="D226" s="38" t="s">
        <v>222</v>
      </c>
      <c r="E226" s="38" t="s">
        <v>223</v>
      </c>
      <c r="F226" s="40">
        <v>24000</v>
      </c>
      <c r="G226" s="39">
        <v>373615200</v>
      </c>
      <c r="H226" s="38" t="s">
        <v>286</v>
      </c>
    </row>
    <row r="227" spans="1:8" ht="15.75" customHeight="1" x14ac:dyDescent="0.25">
      <c r="A227" s="38" t="s">
        <v>2356</v>
      </c>
      <c r="B227" s="38" t="s">
        <v>24</v>
      </c>
      <c r="C227" s="39">
        <v>16433.36</v>
      </c>
      <c r="D227" s="38" t="s">
        <v>85</v>
      </c>
      <c r="E227" s="38" t="s">
        <v>202</v>
      </c>
      <c r="F227" s="40">
        <v>24000</v>
      </c>
      <c r="G227" s="39">
        <v>394400640</v>
      </c>
      <c r="H227" s="38" t="s">
        <v>287</v>
      </c>
    </row>
    <row r="228" spans="1:8" ht="15.75" customHeight="1" x14ac:dyDescent="0.25">
      <c r="A228" s="38" t="s">
        <v>2356</v>
      </c>
      <c r="B228" s="38" t="s">
        <v>52</v>
      </c>
      <c r="C228" s="39">
        <v>18380.099999999999</v>
      </c>
      <c r="D228" s="38" t="s">
        <v>40</v>
      </c>
      <c r="E228" s="38" t="s">
        <v>227</v>
      </c>
      <c r="F228" s="40">
        <v>24000</v>
      </c>
      <c r="G228" s="39">
        <v>441122400</v>
      </c>
      <c r="H228" s="41" t="s">
        <v>288</v>
      </c>
    </row>
    <row r="229" spans="1:8" ht="15.75" customHeight="1" x14ac:dyDescent="0.25">
      <c r="C229" s="36"/>
      <c r="F229" s="42"/>
      <c r="G229" s="36"/>
    </row>
    <row r="230" spans="1:8" ht="15.75" customHeight="1" x14ac:dyDescent="0.25">
      <c r="A230" s="93" t="s">
        <v>289</v>
      </c>
      <c r="B230" s="94"/>
      <c r="C230" s="94"/>
      <c r="D230" s="94"/>
      <c r="E230" s="94"/>
      <c r="F230" s="94"/>
      <c r="G230" s="94"/>
      <c r="H230" s="95"/>
    </row>
    <row r="231" spans="1:8" ht="15.75" customHeight="1" x14ac:dyDescent="0.25">
      <c r="C231" s="36"/>
      <c r="E231" s="1" t="s">
        <v>2347</v>
      </c>
      <c r="F231" s="37">
        <v>2400</v>
      </c>
      <c r="G231" s="36"/>
    </row>
    <row r="232" spans="1:8" ht="15.75" customHeight="1" x14ac:dyDescent="0.25">
      <c r="A232" s="38" t="s">
        <v>11</v>
      </c>
      <c r="B232" s="38" t="s">
        <v>12</v>
      </c>
      <c r="C232" s="38" t="s">
        <v>13</v>
      </c>
      <c r="D232" s="38" t="s">
        <v>17</v>
      </c>
      <c r="E232" s="38" t="s">
        <v>18</v>
      </c>
      <c r="F232" s="38" t="s">
        <v>19</v>
      </c>
      <c r="G232" s="38" t="s">
        <v>20</v>
      </c>
      <c r="H232" s="38" t="s">
        <v>21</v>
      </c>
    </row>
    <row r="233" spans="1:8" ht="15.75" customHeight="1" x14ac:dyDescent="0.25">
      <c r="A233" s="38" t="s">
        <v>2357</v>
      </c>
      <c r="B233" s="38" t="s">
        <v>24</v>
      </c>
      <c r="C233" s="39">
        <v>2499</v>
      </c>
      <c r="D233" s="38" t="s">
        <v>25</v>
      </c>
      <c r="E233" s="38" t="s">
        <v>26</v>
      </c>
      <c r="F233" s="40">
        <v>2400</v>
      </c>
      <c r="G233" s="39">
        <v>5997600</v>
      </c>
      <c r="H233" s="41" t="s">
        <v>27</v>
      </c>
    </row>
    <row r="234" spans="1:8" ht="15.75" customHeight="1" x14ac:dyDescent="0.25">
      <c r="A234" s="38" t="s">
        <v>2357</v>
      </c>
      <c r="B234" s="38" t="s">
        <v>28</v>
      </c>
      <c r="C234" s="39">
        <v>2548.63</v>
      </c>
      <c r="D234" s="38" t="s">
        <v>29</v>
      </c>
      <c r="E234" s="38" t="s">
        <v>290</v>
      </c>
      <c r="F234" s="40">
        <v>2400</v>
      </c>
      <c r="G234" s="39">
        <v>6116712</v>
      </c>
      <c r="H234" s="38" t="s">
        <v>291</v>
      </c>
    </row>
    <row r="235" spans="1:8" ht="15.75" customHeight="1" x14ac:dyDescent="0.25">
      <c r="A235" s="38" t="s">
        <v>2357</v>
      </c>
      <c r="B235" s="38" t="s">
        <v>24</v>
      </c>
      <c r="C235" s="39">
        <v>2750.06</v>
      </c>
      <c r="D235" s="38" t="s">
        <v>163</v>
      </c>
      <c r="E235" s="41" t="s">
        <v>292</v>
      </c>
      <c r="F235" s="40">
        <v>2400</v>
      </c>
      <c r="G235" s="39">
        <v>6600144</v>
      </c>
      <c r="H235" s="41" t="s">
        <v>293</v>
      </c>
    </row>
    <row r="236" spans="1:8" ht="15.75" customHeight="1" x14ac:dyDescent="0.25">
      <c r="A236" s="38" t="s">
        <v>2357</v>
      </c>
      <c r="B236" s="38" t="s">
        <v>24</v>
      </c>
      <c r="C236" s="39">
        <v>2755.35</v>
      </c>
      <c r="D236" s="38" t="s">
        <v>38</v>
      </c>
      <c r="E236" s="38" t="s">
        <v>33</v>
      </c>
      <c r="F236" s="40">
        <v>2400</v>
      </c>
      <c r="G236" s="39">
        <v>6612840</v>
      </c>
      <c r="H236" s="41" t="s">
        <v>294</v>
      </c>
    </row>
    <row r="237" spans="1:8" ht="15.75" customHeight="1" x14ac:dyDescent="0.25">
      <c r="A237" s="38" t="s">
        <v>2357</v>
      </c>
      <c r="B237" s="38" t="s">
        <v>24</v>
      </c>
      <c r="C237" s="39">
        <v>2886</v>
      </c>
      <c r="D237" s="38" t="s">
        <v>32</v>
      </c>
      <c r="E237" s="38" t="s">
        <v>33</v>
      </c>
      <c r="F237" s="40">
        <v>2400</v>
      </c>
      <c r="G237" s="39">
        <v>6926400</v>
      </c>
      <c r="H237" s="38" t="s">
        <v>295</v>
      </c>
    </row>
    <row r="238" spans="1:8" ht="15.75" customHeight="1" x14ac:dyDescent="0.25">
      <c r="A238" s="38" t="s">
        <v>2357</v>
      </c>
      <c r="B238" s="38" t="s">
        <v>24</v>
      </c>
      <c r="C238" s="39">
        <v>2889</v>
      </c>
      <c r="D238" s="38" t="s">
        <v>35</v>
      </c>
      <c r="E238" s="38" t="s">
        <v>36</v>
      </c>
      <c r="F238" s="40">
        <v>2400</v>
      </c>
      <c r="G238" s="39">
        <v>6933600</v>
      </c>
      <c r="H238" s="41" t="s">
        <v>296</v>
      </c>
    </row>
    <row r="239" spans="1:8" ht="15.75" customHeight="1" x14ac:dyDescent="0.25">
      <c r="A239" s="38" t="s">
        <v>2357</v>
      </c>
      <c r="B239" s="38" t="s">
        <v>24</v>
      </c>
      <c r="C239" s="39">
        <v>3010.62</v>
      </c>
      <c r="D239" s="38" t="s">
        <v>40</v>
      </c>
      <c r="E239" s="38" t="s">
        <v>26</v>
      </c>
      <c r="F239" s="40">
        <v>2400</v>
      </c>
      <c r="G239" s="39">
        <v>7225488</v>
      </c>
      <c r="H239" s="41" t="s">
        <v>297</v>
      </c>
    </row>
    <row r="240" spans="1:8" ht="15.75" customHeight="1" x14ac:dyDescent="0.25">
      <c r="A240" s="38" t="s">
        <v>2357</v>
      </c>
      <c r="B240" s="38" t="s">
        <v>24</v>
      </c>
      <c r="C240" s="39">
        <v>3428.58</v>
      </c>
      <c r="D240" s="38" t="s">
        <v>45</v>
      </c>
      <c r="E240" s="38" t="s">
        <v>26</v>
      </c>
      <c r="F240" s="40">
        <v>2400</v>
      </c>
      <c r="G240" s="39">
        <v>8228592</v>
      </c>
      <c r="H240" s="41" t="s">
        <v>298</v>
      </c>
    </row>
    <row r="241" spans="1:8" ht="15.75" customHeight="1" x14ac:dyDescent="0.25">
      <c r="A241" s="38" t="s">
        <v>2357</v>
      </c>
      <c r="B241" s="38" t="s">
        <v>24</v>
      </c>
      <c r="C241" s="39">
        <v>4197.4399999999996</v>
      </c>
      <c r="D241" s="38" t="s">
        <v>29</v>
      </c>
      <c r="E241" s="38" t="s">
        <v>299</v>
      </c>
      <c r="F241" s="40">
        <v>2400</v>
      </c>
      <c r="G241" s="39">
        <v>10073856</v>
      </c>
      <c r="H241" s="38" t="s">
        <v>300</v>
      </c>
    </row>
    <row r="242" spans="1:8" ht="15.75" customHeight="1" x14ac:dyDescent="0.25">
      <c r="A242" s="38" t="s">
        <v>2357</v>
      </c>
      <c r="B242" s="38" t="s">
        <v>52</v>
      </c>
      <c r="C242" s="39">
        <v>11622.33</v>
      </c>
      <c r="D242" s="38" t="s">
        <v>29</v>
      </c>
      <c r="E242" s="38" t="s">
        <v>301</v>
      </c>
      <c r="F242" s="40">
        <v>2400</v>
      </c>
      <c r="G242" s="39">
        <v>27893592</v>
      </c>
      <c r="H242" s="38" t="s">
        <v>302</v>
      </c>
    </row>
    <row r="243" spans="1:8" ht="15.75" customHeight="1" x14ac:dyDescent="0.25">
      <c r="C243" s="36"/>
      <c r="F243" s="42"/>
      <c r="G243" s="36"/>
    </row>
    <row r="244" spans="1:8" ht="15.75" customHeight="1" x14ac:dyDescent="0.25">
      <c r="A244" s="93" t="s">
        <v>303</v>
      </c>
      <c r="B244" s="94"/>
      <c r="C244" s="94"/>
      <c r="D244" s="94"/>
      <c r="E244" s="94"/>
      <c r="F244" s="94"/>
      <c r="G244" s="94"/>
      <c r="H244" s="95"/>
    </row>
    <row r="245" spans="1:8" ht="15.75" customHeight="1" x14ac:dyDescent="0.25">
      <c r="C245" s="36"/>
      <c r="E245" s="1" t="s">
        <v>2347</v>
      </c>
      <c r="F245" s="37">
        <v>21600</v>
      </c>
      <c r="G245" s="36"/>
    </row>
    <row r="246" spans="1:8" ht="15.75" customHeight="1" x14ac:dyDescent="0.25">
      <c r="A246" s="38" t="s">
        <v>11</v>
      </c>
      <c r="B246" s="38" t="s">
        <v>12</v>
      </c>
      <c r="C246" s="38" t="s">
        <v>13</v>
      </c>
      <c r="D246" s="38" t="s">
        <v>17</v>
      </c>
      <c r="E246" s="38" t="s">
        <v>18</v>
      </c>
      <c r="F246" s="38" t="s">
        <v>19</v>
      </c>
      <c r="G246" s="38" t="s">
        <v>20</v>
      </c>
      <c r="H246" s="38" t="s">
        <v>21</v>
      </c>
    </row>
    <row r="247" spans="1:8" ht="15.75" customHeight="1" x14ac:dyDescent="0.25">
      <c r="A247" s="38" t="s">
        <v>2358</v>
      </c>
      <c r="B247" s="38" t="s">
        <v>24</v>
      </c>
      <c r="C247" s="39">
        <v>1649.95</v>
      </c>
      <c r="D247" s="38" t="s">
        <v>35</v>
      </c>
      <c r="E247" s="38" t="s">
        <v>36</v>
      </c>
      <c r="F247" s="40">
        <v>21600</v>
      </c>
      <c r="G247" s="39">
        <v>35638920</v>
      </c>
      <c r="H247" s="41" t="s">
        <v>304</v>
      </c>
    </row>
    <row r="248" spans="1:8" ht="15.75" customHeight="1" x14ac:dyDescent="0.25">
      <c r="A248" s="38" t="s">
        <v>2358</v>
      </c>
      <c r="B248" s="38" t="s">
        <v>24</v>
      </c>
      <c r="C248" s="39">
        <v>2144</v>
      </c>
      <c r="D248" s="38" t="s">
        <v>116</v>
      </c>
      <c r="E248" s="38" t="s">
        <v>117</v>
      </c>
      <c r="F248" s="40">
        <v>21600</v>
      </c>
      <c r="G248" s="39">
        <v>46310400</v>
      </c>
      <c r="H248" s="41" t="s">
        <v>305</v>
      </c>
    </row>
    <row r="249" spans="1:8" ht="15.75" customHeight="1" x14ac:dyDescent="0.25">
      <c r="A249" s="38" t="s">
        <v>2358</v>
      </c>
      <c r="B249" s="38" t="s">
        <v>24</v>
      </c>
      <c r="C249" s="39">
        <v>2254.0300000000002</v>
      </c>
      <c r="D249" s="38" t="s">
        <v>40</v>
      </c>
      <c r="E249" s="38" t="s">
        <v>306</v>
      </c>
      <c r="F249" s="40">
        <v>21600</v>
      </c>
      <c r="G249" s="39">
        <v>48687048</v>
      </c>
      <c r="H249" s="41" t="s">
        <v>307</v>
      </c>
    </row>
    <row r="250" spans="1:8" ht="15.75" customHeight="1" x14ac:dyDescent="0.25">
      <c r="A250" s="38" t="s">
        <v>2358</v>
      </c>
      <c r="B250" s="38" t="s">
        <v>24</v>
      </c>
      <c r="C250" s="39">
        <v>2324</v>
      </c>
      <c r="D250" s="38" t="s">
        <v>25</v>
      </c>
      <c r="E250" s="38" t="s">
        <v>308</v>
      </c>
      <c r="F250" s="40">
        <v>21600</v>
      </c>
      <c r="G250" s="39">
        <v>50198400</v>
      </c>
      <c r="H250" s="41" t="s">
        <v>309</v>
      </c>
    </row>
    <row r="251" spans="1:8" ht="15.75" customHeight="1" x14ac:dyDescent="0.25">
      <c r="A251" s="38" t="s">
        <v>2358</v>
      </c>
      <c r="B251" s="38" t="s">
        <v>24</v>
      </c>
      <c r="C251" s="39">
        <v>3142.44</v>
      </c>
      <c r="D251" s="38" t="s">
        <v>163</v>
      </c>
      <c r="E251" s="41" t="s">
        <v>310</v>
      </c>
      <c r="F251" s="40">
        <v>21600</v>
      </c>
      <c r="G251" s="39">
        <v>67876704</v>
      </c>
      <c r="H251" s="41" t="s">
        <v>311</v>
      </c>
    </row>
    <row r="252" spans="1:8" ht="15.75" customHeight="1" x14ac:dyDescent="0.25">
      <c r="C252" s="36"/>
      <c r="F252" s="42"/>
      <c r="G252" s="36"/>
    </row>
    <row r="253" spans="1:8" ht="15.75" customHeight="1" x14ac:dyDescent="0.25">
      <c r="A253" s="93" t="s">
        <v>312</v>
      </c>
      <c r="B253" s="94"/>
      <c r="C253" s="94"/>
      <c r="D253" s="94"/>
      <c r="E253" s="94"/>
      <c r="F253" s="94"/>
      <c r="G253" s="94"/>
      <c r="H253" s="95"/>
    </row>
    <row r="254" spans="1:8" ht="15.75" customHeight="1" x14ac:dyDescent="0.25">
      <c r="C254" s="36"/>
      <c r="E254" s="1" t="s">
        <v>2347</v>
      </c>
      <c r="F254" s="37">
        <v>9600</v>
      </c>
      <c r="G254" s="36"/>
    </row>
    <row r="255" spans="1:8" ht="15.75" customHeight="1" x14ac:dyDescent="0.25">
      <c r="A255" s="38" t="s">
        <v>11</v>
      </c>
      <c r="B255" s="38" t="s">
        <v>12</v>
      </c>
      <c r="C255" s="38" t="s">
        <v>13</v>
      </c>
      <c r="D255" s="38" t="s">
        <v>17</v>
      </c>
      <c r="E255" s="38" t="s">
        <v>18</v>
      </c>
      <c r="F255" s="38" t="s">
        <v>19</v>
      </c>
      <c r="G255" s="38" t="s">
        <v>20</v>
      </c>
      <c r="H255" s="38" t="s">
        <v>21</v>
      </c>
    </row>
    <row r="256" spans="1:8" ht="15.75" customHeight="1" x14ac:dyDescent="0.25">
      <c r="A256" s="38" t="s">
        <v>2359</v>
      </c>
      <c r="B256" s="38" t="s">
        <v>24</v>
      </c>
      <c r="C256" s="39">
        <v>2078</v>
      </c>
      <c r="D256" s="38" t="s">
        <v>32</v>
      </c>
      <c r="E256" s="38" t="s">
        <v>33</v>
      </c>
      <c r="F256" s="40">
        <v>9600</v>
      </c>
      <c r="G256" s="39">
        <v>19948800</v>
      </c>
      <c r="H256" s="38" t="s">
        <v>314</v>
      </c>
    </row>
    <row r="257" spans="1:8" ht="15.75" customHeight="1" x14ac:dyDescent="0.25">
      <c r="A257" s="38" t="s">
        <v>2359</v>
      </c>
      <c r="B257" s="38" t="s">
        <v>24</v>
      </c>
      <c r="C257" s="39">
        <v>2133.34</v>
      </c>
      <c r="D257" s="38" t="s">
        <v>45</v>
      </c>
      <c r="E257" s="38" t="s">
        <v>26</v>
      </c>
      <c r="F257" s="40">
        <v>9600</v>
      </c>
      <c r="G257" s="39">
        <v>20480064</v>
      </c>
      <c r="H257" s="41" t="s">
        <v>315</v>
      </c>
    </row>
    <row r="258" spans="1:8" ht="15.75" customHeight="1" x14ac:dyDescent="0.25">
      <c r="A258" s="38" t="s">
        <v>2359</v>
      </c>
      <c r="B258" s="38" t="s">
        <v>24</v>
      </c>
      <c r="C258" s="39">
        <v>2196</v>
      </c>
      <c r="D258" s="38" t="s">
        <v>25</v>
      </c>
      <c r="E258" s="38" t="s">
        <v>26</v>
      </c>
      <c r="F258" s="40">
        <v>9600</v>
      </c>
      <c r="G258" s="39">
        <v>21081600</v>
      </c>
      <c r="H258" s="41" t="s">
        <v>316</v>
      </c>
    </row>
    <row r="259" spans="1:8" ht="15.75" customHeight="1" x14ac:dyDescent="0.25">
      <c r="A259" s="38" t="s">
        <v>2359</v>
      </c>
      <c r="B259" s="38" t="s">
        <v>24</v>
      </c>
      <c r="C259" s="39">
        <v>2316.29</v>
      </c>
      <c r="D259" s="38" t="s">
        <v>163</v>
      </c>
      <c r="E259" s="41" t="s">
        <v>317</v>
      </c>
      <c r="F259" s="40">
        <v>9600</v>
      </c>
      <c r="G259" s="39">
        <v>22236384</v>
      </c>
      <c r="H259" s="41" t="s">
        <v>318</v>
      </c>
    </row>
    <row r="260" spans="1:8" ht="15.75" customHeight="1" x14ac:dyDescent="0.25">
      <c r="A260" s="38" t="s">
        <v>2359</v>
      </c>
      <c r="B260" s="38" t="s">
        <v>24</v>
      </c>
      <c r="C260" s="39">
        <v>2371.6</v>
      </c>
      <c r="D260" s="38" t="s">
        <v>35</v>
      </c>
      <c r="E260" s="38" t="s">
        <v>319</v>
      </c>
      <c r="F260" s="40">
        <v>9600</v>
      </c>
      <c r="G260" s="39">
        <v>22767360</v>
      </c>
      <c r="H260" s="41" t="s">
        <v>320</v>
      </c>
    </row>
    <row r="261" spans="1:8" ht="15.75" customHeight="1" x14ac:dyDescent="0.25">
      <c r="A261" s="38" t="s">
        <v>2359</v>
      </c>
      <c r="B261" s="38" t="s">
        <v>24</v>
      </c>
      <c r="C261" s="39">
        <v>2424.9</v>
      </c>
      <c r="D261" s="38" t="s">
        <v>38</v>
      </c>
      <c r="E261" s="38" t="s">
        <v>26</v>
      </c>
      <c r="F261" s="40">
        <v>9600</v>
      </c>
      <c r="G261" s="39">
        <v>23279040</v>
      </c>
      <c r="H261" s="41" t="s">
        <v>321</v>
      </c>
    </row>
    <row r="262" spans="1:8" ht="15.75" customHeight="1" x14ac:dyDescent="0.25">
      <c r="A262" s="38" t="s">
        <v>2359</v>
      </c>
      <c r="B262" s="38" t="s">
        <v>24</v>
      </c>
      <c r="C262" s="39">
        <v>2492.61</v>
      </c>
      <c r="D262" s="38" t="s">
        <v>29</v>
      </c>
      <c r="E262" s="41" t="s">
        <v>322</v>
      </c>
      <c r="F262" s="40">
        <v>9600</v>
      </c>
      <c r="G262" s="39">
        <v>23929056</v>
      </c>
      <c r="H262" s="38" t="s">
        <v>323</v>
      </c>
    </row>
    <row r="263" spans="1:8" ht="15.75" customHeight="1" x14ac:dyDescent="0.25">
      <c r="A263" s="38" t="s">
        <v>2359</v>
      </c>
      <c r="B263" s="38" t="s">
        <v>24</v>
      </c>
      <c r="C263" s="39">
        <v>2517.38</v>
      </c>
      <c r="D263" s="38" t="s">
        <v>40</v>
      </c>
      <c r="E263" s="38" t="s">
        <v>26</v>
      </c>
      <c r="F263" s="40">
        <v>9600</v>
      </c>
      <c r="G263" s="39">
        <v>24166848</v>
      </c>
      <c r="H263" s="41" t="s">
        <v>324</v>
      </c>
    </row>
    <row r="264" spans="1:8" ht="15.75" customHeight="1" x14ac:dyDescent="0.25">
      <c r="C264" s="36"/>
      <c r="F264" s="42"/>
      <c r="G264" s="36"/>
    </row>
    <row r="265" spans="1:8" ht="15.75" customHeight="1" x14ac:dyDescent="0.25">
      <c r="A265" s="93" t="s">
        <v>325</v>
      </c>
      <c r="B265" s="94"/>
      <c r="C265" s="94"/>
      <c r="D265" s="94"/>
      <c r="E265" s="94"/>
      <c r="F265" s="94"/>
      <c r="G265" s="94"/>
      <c r="H265" s="95"/>
    </row>
    <row r="266" spans="1:8" ht="15.75" customHeight="1" x14ac:dyDescent="0.25">
      <c r="C266" s="36"/>
      <c r="E266" s="1" t="s">
        <v>2347</v>
      </c>
      <c r="F266" s="37">
        <v>468000</v>
      </c>
      <c r="G266" s="36"/>
    </row>
    <row r="267" spans="1:8" ht="15.75" customHeight="1" x14ac:dyDescent="0.25">
      <c r="A267" s="38" t="s">
        <v>11</v>
      </c>
      <c r="B267" s="38" t="s">
        <v>12</v>
      </c>
      <c r="C267" s="38" t="s">
        <v>13</v>
      </c>
      <c r="D267" s="38" t="s">
        <v>17</v>
      </c>
      <c r="E267" s="38" t="s">
        <v>18</v>
      </c>
      <c r="F267" s="38" t="s">
        <v>19</v>
      </c>
      <c r="G267" s="38" t="s">
        <v>20</v>
      </c>
      <c r="H267" s="38" t="s">
        <v>21</v>
      </c>
    </row>
    <row r="268" spans="1:8" ht="15.75" customHeight="1" x14ac:dyDescent="0.25">
      <c r="A268" s="38" t="s">
        <v>2360</v>
      </c>
      <c r="B268" s="38" t="s">
        <v>24</v>
      </c>
      <c r="C268" s="39">
        <v>715</v>
      </c>
      <c r="D268" s="38" t="s">
        <v>32</v>
      </c>
      <c r="E268" s="38" t="s">
        <v>33</v>
      </c>
      <c r="F268" s="40">
        <v>468000</v>
      </c>
      <c r="G268" s="39">
        <v>334620000</v>
      </c>
      <c r="H268" s="38" t="s">
        <v>327</v>
      </c>
    </row>
    <row r="269" spans="1:8" ht="15.75" customHeight="1" x14ac:dyDescent="0.25">
      <c r="A269" s="38" t="s">
        <v>2360</v>
      </c>
      <c r="B269" s="38" t="s">
        <v>24</v>
      </c>
      <c r="C269" s="39">
        <v>814</v>
      </c>
      <c r="D269" s="38" t="s">
        <v>116</v>
      </c>
      <c r="E269" s="38" t="s">
        <v>117</v>
      </c>
      <c r="F269" s="40">
        <v>468000</v>
      </c>
      <c r="G269" s="39">
        <v>380952000</v>
      </c>
      <c r="H269" s="41" t="s">
        <v>328</v>
      </c>
    </row>
    <row r="270" spans="1:8" ht="15.75" customHeight="1" x14ac:dyDescent="0.25">
      <c r="A270" s="38" t="s">
        <v>2360</v>
      </c>
      <c r="B270" s="38" t="s">
        <v>24</v>
      </c>
      <c r="C270" s="39">
        <v>860.75</v>
      </c>
      <c r="D270" s="38" t="s">
        <v>40</v>
      </c>
      <c r="E270" s="38" t="s">
        <v>41</v>
      </c>
      <c r="F270" s="40">
        <v>468000</v>
      </c>
      <c r="G270" s="39">
        <v>402831000</v>
      </c>
      <c r="H270" s="41" t="s">
        <v>329</v>
      </c>
    </row>
    <row r="271" spans="1:8" ht="15.75" customHeight="1" x14ac:dyDescent="0.25">
      <c r="A271" s="38" t="s">
        <v>2360</v>
      </c>
      <c r="B271" s="38" t="s">
        <v>24</v>
      </c>
      <c r="C271" s="39">
        <v>868.43</v>
      </c>
      <c r="D271" s="38" t="s">
        <v>45</v>
      </c>
      <c r="E271" s="38" t="s">
        <v>41</v>
      </c>
      <c r="F271" s="40">
        <v>468000</v>
      </c>
      <c r="G271" s="39">
        <v>406425240</v>
      </c>
      <c r="H271" s="38" t="s">
        <v>330</v>
      </c>
    </row>
    <row r="272" spans="1:8" ht="15.75" customHeight="1" x14ac:dyDescent="0.25">
      <c r="A272" s="38" t="s">
        <v>2360</v>
      </c>
      <c r="B272" s="38" t="s">
        <v>52</v>
      </c>
      <c r="C272" s="39">
        <v>886.55</v>
      </c>
      <c r="D272" s="38" t="s">
        <v>40</v>
      </c>
      <c r="E272" s="38" t="s">
        <v>26</v>
      </c>
      <c r="F272" s="40">
        <v>468000</v>
      </c>
      <c r="G272" s="39">
        <v>414905400</v>
      </c>
      <c r="H272" s="41" t="s">
        <v>331</v>
      </c>
    </row>
    <row r="273" spans="1:8" ht="15.75" customHeight="1" x14ac:dyDescent="0.25">
      <c r="A273" s="38" t="s">
        <v>2360</v>
      </c>
      <c r="B273" s="38" t="s">
        <v>24</v>
      </c>
      <c r="C273" s="39">
        <v>944</v>
      </c>
      <c r="D273" s="38" t="s">
        <v>48</v>
      </c>
      <c r="E273" s="38" t="s">
        <v>43</v>
      </c>
      <c r="F273" s="40">
        <v>468000</v>
      </c>
      <c r="G273" s="39">
        <v>441792000</v>
      </c>
      <c r="H273" s="41" t="s">
        <v>332</v>
      </c>
    </row>
    <row r="274" spans="1:8" ht="15.75" customHeight="1" x14ac:dyDescent="0.25">
      <c r="A274" s="38" t="s">
        <v>2360</v>
      </c>
      <c r="B274" s="38" t="s">
        <v>24</v>
      </c>
      <c r="C274" s="39">
        <v>954.86</v>
      </c>
      <c r="D274" s="38" t="s">
        <v>29</v>
      </c>
      <c r="E274" s="38" t="s">
        <v>333</v>
      </c>
      <c r="F274" s="40">
        <v>468000</v>
      </c>
      <c r="G274" s="39">
        <v>446874480</v>
      </c>
      <c r="H274" s="38" t="s">
        <v>334</v>
      </c>
    </row>
    <row r="275" spans="1:8" ht="15.75" customHeight="1" x14ac:dyDescent="0.25">
      <c r="A275" s="38" t="s">
        <v>2360</v>
      </c>
      <c r="B275" s="38" t="s">
        <v>24</v>
      </c>
      <c r="C275" s="39">
        <v>969</v>
      </c>
      <c r="D275" s="38" t="s">
        <v>25</v>
      </c>
      <c r="E275" s="38" t="s">
        <v>26</v>
      </c>
      <c r="F275" s="40">
        <v>468000</v>
      </c>
      <c r="G275" s="39">
        <v>453492000</v>
      </c>
      <c r="H275" s="41" t="s">
        <v>335</v>
      </c>
    </row>
    <row r="276" spans="1:8" ht="15.75" customHeight="1" x14ac:dyDescent="0.25">
      <c r="A276" s="38" t="s">
        <v>2360</v>
      </c>
      <c r="B276" s="38" t="s">
        <v>24</v>
      </c>
      <c r="C276" s="39">
        <v>973</v>
      </c>
      <c r="D276" s="38" t="s">
        <v>35</v>
      </c>
      <c r="E276" s="38" t="s">
        <v>319</v>
      </c>
      <c r="F276" s="40">
        <v>468000</v>
      </c>
      <c r="G276" s="39">
        <v>455364000</v>
      </c>
      <c r="H276" s="41" t="s">
        <v>336</v>
      </c>
    </row>
    <row r="277" spans="1:8" ht="15.75" customHeight="1" x14ac:dyDescent="0.25">
      <c r="A277" s="38" t="s">
        <v>2360</v>
      </c>
      <c r="B277" s="38" t="s">
        <v>28</v>
      </c>
      <c r="C277" s="39">
        <v>1035.94</v>
      </c>
      <c r="D277" s="38" t="s">
        <v>40</v>
      </c>
      <c r="E277" s="38" t="s">
        <v>43</v>
      </c>
      <c r="F277" s="40">
        <v>468000</v>
      </c>
      <c r="G277" s="39">
        <v>484819920</v>
      </c>
      <c r="H277" s="41" t="s">
        <v>337</v>
      </c>
    </row>
    <row r="278" spans="1:8" ht="15.75" customHeight="1" x14ac:dyDescent="0.25">
      <c r="A278" s="38" t="s">
        <v>2360</v>
      </c>
      <c r="B278" s="38" t="s">
        <v>24</v>
      </c>
      <c r="C278" s="39">
        <v>1050</v>
      </c>
      <c r="D278" s="38" t="s">
        <v>38</v>
      </c>
      <c r="E278" s="38" t="s">
        <v>33</v>
      </c>
      <c r="F278" s="40">
        <v>468000</v>
      </c>
      <c r="G278" s="39">
        <v>491400000</v>
      </c>
      <c r="H278" s="41" t="s">
        <v>338</v>
      </c>
    </row>
    <row r="279" spans="1:8" ht="15.75" customHeight="1" x14ac:dyDescent="0.25">
      <c r="A279" s="38" t="s">
        <v>2360</v>
      </c>
      <c r="B279" s="38" t="s">
        <v>24</v>
      </c>
      <c r="C279" s="39">
        <v>1110.95</v>
      </c>
      <c r="D279" s="38" t="s">
        <v>85</v>
      </c>
      <c r="E279" s="38" t="s">
        <v>41</v>
      </c>
      <c r="F279" s="40">
        <v>468000</v>
      </c>
      <c r="G279" s="39">
        <v>519924600</v>
      </c>
      <c r="H279" s="41" t="s">
        <v>339</v>
      </c>
    </row>
    <row r="280" spans="1:8" ht="15.75" customHeight="1" x14ac:dyDescent="0.25">
      <c r="A280" s="38" t="s">
        <v>2360</v>
      </c>
      <c r="B280" s="38" t="s">
        <v>24</v>
      </c>
      <c r="C280" s="39">
        <v>1340</v>
      </c>
      <c r="D280" s="38" t="s">
        <v>54</v>
      </c>
      <c r="E280" s="38" t="s">
        <v>340</v>
      </c>
      <c r="F280" s="40">
        <v>468000</v>
      </c>
      <c r="G280" s="39">
        <v>627120000</v>
      </c>
      <c r="H280" s="41" t="s">
        <v>341</v>
      </c>
    </row>
    <row r="281" spans="1:8" ht="15.75" customHeight="1" x14ac:dyDescent="0.25">
      <c r="C281" s="36"/>
      <c r="F281" s="42"/>
      <c r="G281" s="36"/>
    </row>
    <row r="282" spans="1:8" ht="15.75" customHeight="1" x14ac:dyDescent="0.25">
      <c r="A282" s="93" t="s">
        <v>342</v>
      </c>
      <c r="B282" s="94"/>
      <c r="C282" s="94"/>
      <c r="D282" s="94"/>
      <c r="E282" s="94"/>
      <c r="F282" s="94"/>
      <c r="G282" s="94"/>
      <c r="H282" s="95"/>
    </row>
    <row r="283" spans="1:8" ht="15.75" customHeight="1" x14ac:dyDescent="0.25">
      <c r="C283" s="36"/>
      <c r="E283" s="1" t="s">
        <v>2347</v>
      </c>
      <c r="F283" s="37">
        <v>55200</v>
      </c>
      <c r="G283" s="36"/>
    </row>
    <row r="284" spans="1:8" ht="15.75" customHeight="1" x14ac:dyDescent="0.25">
      <c r="A284" s="38" t="s">
        <v>11</v>
      </c>
      <c r="B284" s="38" t="s">
        <v>12</v>
      </c>
      <c r="C284" s="38" t="s">
        <v>13</v>
      </c>
      <c r="D284" s="38" t="s">
        <v>17</v>
      </c>
      <c r="E284" s="38" t="s">
        <v>18</v>
      </c>
      <c r="F284" s="38" t="s">
        <v>19</v>
      </c>
      <c r="G284" s="38" t="s">
        <v>20</v>
      </c>
      <c r="H284" s="38" t="s">
        <v>21</v>
      </c>
    </row>
    <row r="285" spans="1:8" ht="15.75" customHeight="1" x14ac:dyDescent="0.25">
      <c r="A285" s="38" t="s">
        <v>2361</v>
      </c>
      <c r="B285" s="38" t="s">
        <v>24</v>
      </c>
      <c r="C285" s="39">
        <v>831.2</v>
      </c>
      <c r="D285" s="38" t="s">
        <v>32</v>
      </c>
      <c r="E285" s="38" t="s">
        <v>33</v>
      </c>
      <c r="F285" s="40">
        <v>55200</v>
      </c>
      <c r="G285" s="39">
        <v>45882240</v>
      </c>
      <c r="H285" s="38" t="s">
        <v>327</v>
      </c>
    </row>
    <row r="286" spans="1:8" ht="15.75" customHeight="1" x14ac:dyDescent="0.25">
      <c r="A286" s="38" t="s">
        <v>2361</v>
      </c>
      <c r="B286" s="38" t="s">
        <v>24</v>
      </c>
      <c r="C286" s="39">
        <v>918.74</v>
      </c>
      <c r="D286" s="38" t="s">
        <v>29</v>
      </c>
      <c r="E286" s="38" t="s">
        <v>343</v>
      </c>
      <c r="F286" s="40">
        <v>55200</v>
      </c>
      <c r="G286" s="39">
        <v>50714448</v>
      </c>
      <c r="H286" s="38" t="s">
        <v>334</v>
      </c>
    </row>
    <row r="287" spans="1:8" ht="15.75" customHeight="1" x14ac:dyDescent="0.25">
      <c r="A287" s="38" t="s">
        <v>2361</v>
      </c>
      <c r="B287" s="38" t="s">
        <v>24</v>
      </c>
      <c r="C287" s="39">
        <v>921.65</v>
      </c>
      <c r="D287" s="38" t="s">
        <v>40</v>
      </c>
      <c r="E287" s="38" t="s">
        <v>26</v>
      </c>
      <c r="F287" s="40">
        <v>55200</v>
      </c>
      <c r="G287" s="39">
        <v>50875080</v>
      </c>
      <c r="H287" s="41" t="s">
        <v>344</v>
      </c>
    </row>
    <row r="288" spans="1:8" ht="15.75" customHeight="1" x14ac:dyDescent="0.25">
      <c r="A288" s="38" t="s">
        <v>2361</v>
      </c>
      <c r="B288" s="38" t="s">
        <v>24</v>
      </c>
      <c r="C288" s="39">
        <v>953.99</v>
      </c>
      <c r="D288" s="38" t="s">
        <v>48</v>
      </c>
      <c r="E288" s="38" t="s">
        <v>43</v>
      </c>
      <c r="F288" s="40">
        <v>55200</v>
      </c>
      <c r="G288" s="39">
        <v>52660248</v>
      </c>
      <c r="H288" s="41" t="s">
        <v>345</v>
      </c>
    </row>
    <row r="289" spans="1:8" ht="15.75" customHeight="1" x14ac:dyDescent="0.25">
      <c r="A289" s="38" t="s">
        <v>2361</v>
      </c>
      <c r="B289" s="38" t="s">
        <v>24</v>
      </c>
      <c r="C289" s="39">
        <v>1099</v>
      </c>
      <c r="D289" s="38" t="s">
        <v>35</v>
      </c>
      <c r="E289" s="38" t="s">
        <v>319</v>
      </c>
      <c r="F289" s="40">
        <v>55200</v>
      </c>
      <c r="G289" s="39">
        <v>60664800</v>
      </c>
      <c r="H289" s="41" t="s">
        <v>346</v>
      </c>
    </row>
    <row r="290" spans="1:8" ht="15.75" customHeight="1" x14ac:dyDescent="0.25">
      <c r="A290" s="38" t="s">
        <v>2361</v>
      </c>
      <c r="B290" s="38" t="s">
        <v>24</v>
      </c>
      <c r="C290" s="39">
        <v>1186</v>
      </c>
      <c r="D290" s="38" t="s">
        <v>25</v>
      </c>
      <c r="E290" s="38" t="s">
        <v>26</v>
      </c>
      <c r="F290" s="40">
        <v>55200</v>
      </c>
      <c r="G290" s="39">
        <v>65467200</v>
      </c>
      <c r="H290" s="41" t="s">
        <v>347</v>
      </c>
    </row>
    <row r="291" spans="1:8" ht="15.75" customHeight="1" x14ac:dyDescent="0.25">
      <c r="A291" s="38" t="s">
        <v>2361</v>
      </c>
      <c r="B291" s="38" t="s">
        <v>24</v>
      </c>
      <c r="C291" s="39">
        <v>1240</v>
      </c>
      <c r="D291" s="38" t="s">
        <v>45</v>
      </c>
      <c r="E291" s="38" t="s">
        <v>114</v>
      </c>
      <c r="F291" s="40">
        <v>55200</v>
      </c>
      <c r="G291" s="39">
        <v>68448000</v>
      </c>
      <c r="H291" s="38" t="s">
        <v>348</v>
      </c>
    </row>
    <row r="292" spans="1:8" ht="15.75" customHeight="1" x14ac:dyDescent="0.25">
      <c r="A292" s="38" t="s">
        <v>2361</v>
      </c>
      <c r="B292" s="38" t="s">
        <v>24</v>
      </c>
      <c r="C292" s="39">
        <v>1360</v>
      </c>
      <c r="D292" s="38" t="s">
        <v>54</v>
      </c>
      <c r="E292" s="38" t="s">
        <v>349</v>
      </c>
      <c r="F292" s="40">
        <v>55200</v>
      </c>
      <c r="G292" s="39">
        <v>75072000</v>
      </c>
      <c r="H292" s="41" t="s">
        <v>350</v>
      </c>
    </row>
    <row r="293" spans="1:8" ht="15.75" customHeight="1" x14ac:dyDescent="0.25">
      <c r="C293" s="36"/>
      <c r="F293" s="42"/>
      <c r="G293" s="36"/>
    </row>
    <row r="294" spans="1:8" ht="15.75" customHeight="1" x14ac:dyDescent="0.25">
      <c r="A294" s="93" t="s">
        <v>351</v>
      </c>
      <c r="B294" s="94"/>
      <c r="C294" s="94"/>
      <c r="D294" s="94"/>
      <c r="E294" s="94"/>
      <c r="F294" s="94"/>
      <c r="G294" s="94"/>
      <c r="H294" s="95"/>
    </row>
    <row r="295" spans="1:8" ht="15.75" customHeight="1" x14ac:dyDescent="0.25">
      <c r="C295" s="36"/>
      <c r="E295" s="1" t="s">
        <v>2347</v>
      </c>
      <c r="F295" s="37">
        <v>1200000</v>
      </c>
      <c r="G295" s="36"/>
    </row>
    <row r="296" spans="1:8" ht="15.75" customHeight="1" x14ac:dyDescent="0.25">
      <c r="A296" s="38" t="s">
        <v>11</v>
      </c>
      <c r="B296" s="38" t="s">
        <v>12</v>
      </c>
      <c r="C296" s="38" t="s">
        <v>13</v>
      </c>
      <c r="D296" s="38" t="s">
        <v>17</v>
      </c>
      <c r="E296" s="38" t="s">
        <v>18</v>
      </c>
      <c r="F296" s="38" t="s">
        <v>19</v>
      </c>
      <c r="G296" s="38" t="s">
        <v>20</v>
      </c>
      <c r="H296" s="38" t="s">
        <v>21</v>
      </c>
    </row>
    <row r="297" spans="1:8" ht="15.75" customHeight="1" x14ac:dyDescent="0.25">
      <c r="A297" s="38" t="s">
        <v>2362</v>
      </c>
      <c r="B297" s="38" t="s">
        <v>24</v>
      </c>
      <c r="C297" s="39">
        <v>898</v>
      </c>
      <c r="D297" s="38" t="s">
        <v>25</v>
      </c>
      <c r="E297" s="38" t="s">
        <v>353</v>
      </c>
      <c r="F297" s="40">
        <v>1200000</v>
      </c>
      <c r="G297" s="39">
        <v>1077600000</v>
      </c>
      <c r="H297" s="41" t="s">
        <v>354</v>
      </c>
    </row>
    <row r="298" spans="1:8" ht="15.75" customHeight="1" x14ac:dyDescent="0.25">
      <c r="A298" s="38" t="s">
        <v>2362</v>
      </c>
      <c r="B298" s="38" t="s">
        <v>24</v>
      </c>
      <c r="C298" s="39">
        <v>915</v>
      </c>
      <c r="D298" s="38" t="s">
        <v>32</v>
      </c>
      <c r="E298" s="38" t="s">
        <v>33</v>
      </c>
      <c r="F298" s="40">
        <v>1200000</v>
      </c>
      <c r="G298" s="39">
        <v>1098000000</v>
      </c>
      <c r="H298" s="38" t="s">
        <v>327</v>
      </c>
    </row>
    <row r="299" spans="1:8" ht="15.75" customHeight="1" x14ac:dyDescent="0.25">
      <c r="A299" s="38" t="s">
        <v>2362</v>
      </c>
      <c r="B299" s="38" t="s">
        <v>24</v>
      </c>
      <c r="C299" s="39">
        <v>918</v>
      </c>
      <c r="D299" s="38" t="s">
        <v>45</v>
      </c>
      <c r="E299" s="38" t="s">
        <v>355</v>
      </c>
      <c r="F299" s="40">
        <v>1200000</v>
      </c>
      <c r="G299" s="39">
        <v>1101600000</v>
      </c>
      <c r="H299" s="41" t="s">
        <v>356</v>
      </c>
    </row>
    <row r="300" spans="1:8" ht="15.75" customHeight="1" x14ac:dyDescent="0.25">
      <c r="A300" s="38" t="s">
        <v>2362</v>
      </c>
      <c r="B300" s="38" t="s">
        <v>28</v>
      </c>
      <c r="C300" s="39">
        <v>929.11</v>
      </c>
      <c r="D300" s="38" t="s">
        <v>29</v>
      </c>
      <c r="E300" s="38" t="s">
        <v>357</v>
      </c>
      <c r="F300" s="40">
        <v>1200000</v>
      </c>
      <c r="G300" s="39">
        <v>1114932000</v>
      </c>
      <c r="H300" s="38" t="s">
        <v>358</v>
      </c>
    </row>
    <row r="301" spans="1:8" ht="15.75" customHeight="1" x14ac:dyDescent="0.25">
      <c r="A301" s="38" t="s">
        <v>2362</v>
      </c>
      <c r="B301" s="38" t="s">
        <v>24</v>
      </c>
      <c r="C301" s="39">
        <v>984.73</v>
      </c>
      <c r="D301" s="38" t="s">
        <v>40</v>
      </c>
      <c r="E301" s="38" t="s">
        <v>41</v>
      </c>
      <c r="F301" s="40">
        <v>1200000</v>
      </c>
      <c r="G301" s="39">
        <v>1181676000</v>
      </c>
      <c r="H301" s="41" t="s">
        <v>359</v>
      </c>
    </row>
    <row r="302" spans="1:8" ht="15.75" customHeight="1" x14ac:dyDescent="0.25">
      <c r="A302" s="38" t="s">
        <v>2362</v>
      </c>
      <c r="B302" s="38" t="s">
        <v>28</v>
      </c>
      <c r="C302" s="39">
        <v>986.48</v>
      </c>
      <c r="D302" s="38" t="s">
        <v>40</v>
      </c>
      <c r="E302" s="38" t="s">
        <v>355</v>
      </c>
      <c r="F302" s="40">
        <v>1200000</v>
      </c>
      <c r="G302" s="39">
        <v>1183776000</v>
      </c>
      <c r="H302" s="41" t="s">
        <v>360</v>
      </c>
    </row>
    <row r="303" spans="1:8" ht="15.75" customHeight="1" x14ac:dyDescent="0.25">
      <c r="A303" s="38" t="s">
        <v>2362</v>
      </c>
      <c r="B303" s="38" t="s">
        <v>24</v>
      </c>
      <c r="C303" s="39">
        <v>986.62</v>
      </c>
      <c r="D303" s="38" t="s">
        <v>48</v>
      </c>
      <c r="E303" s="38" t="s">
        <v>43</v>
      </c>
      <c r="F303" s="40">
        <v>1200000</v>
      </c>
      <c r="G303" s="39">
        <v>1183944000</v>
      </c>
      <c r="H303" s="41" t="s">
        <v>361</v>
      </c>
    </row>
    <row r="304" spans="1:8" ht="15.75" customHeight="1" x14ac:dyDescent="0.25">
      <c r="A304" s="38" t="s">
        <v>2362</v>
      </c>
      <c r="B304" s="38" t="s">
        <v>28</v>
      </c>
      <c r="C304" s="39">
        <v>999</v>
      </c>
      <c r="D304" s="38" t="s">
        <v>25</v>
      </c>
      <c r="E304" s="38" t="s">
        <v>26</v>
      </c>
      <c r="F304" s="40">
        <v>1200000</v>
      </c>
      <c r="G304" s="39">
        <v>1198800000</v>
      </c>
      <c r="H304" s="41" t="s">
        <v>354</v>
      </c>
    </row>
    <row r="305" spans="1:8" ht="15.75" customHeight="1" x14ac:dyDescent="0.25">
      <c r="A305" s="38" t="s">
        <v>2362</v>
      </c>
      <c r="B305" s="38" t="s">
        <v>52</v>
      </c>
      <c r="C305" s="39">
        <v>1007.44</v>
      </c>
      <c r="D305" s="38" t="s">
        <v>29</v>
      </c>
      <c r="E305" s="38" t="s">
        <v>362</v>
      </c>
      <c r="F305" s="40">
        <v>1200000</v>
      </c>
      <c r="G305" s="39">
        <v>1208928000</v>
      </c>
      <c r="H305" s="38" t="s">
        <v>363</v>
      </c>
    </row>
    <row r="306" spans="1:8" ht="15.75" customHeight="1" x14ac:dyDescent="0.25">
      <c r="A306" s="38" t="s">
        <v>2362</v>
      </c>
      <c r="B306" s="38" t="s">
        <v>24</v>
      </c>
      <c r="C306" s="39">
        <v>1012</v>
      </c>
      <c r="D306" s="38" t="s">
        <v>35</v>
      </c>
      <c r="E306" s="38" t="s">
        <v>319</v>
      </c>
      <c r="F306" s="40">
        <v>1200000</v>
      </c>
      <c r="G306" s="39">
        <v>1214400000</v>
      </c>
      <c r="H306" s="41" t="s">
        <v>364</v>
      </c>
    </row>
    <row r="307" spans="1:8" ht="15.75" customHeight="1" x14ac:dyDescent="0.25">
      <c r="A307" s="38" t="s">
        <v>2362</v>
      </c>
      <c r="B307" s="38" t="s">
        <v>52</v>
      </c>
      <c r="C307" s="39">
        <v>1067.3399999999999</v>
      </c>
      <c r="D307" s="38" t="s">
        <v>40</v>
      </c>
      <c r="E307" s="38" t="s">
        <v>43</v>
      </c>
      <c r="F307" s="40">
        <v>1200000</v>
      </c>
      <c r="G307" s="39">
        <v>1280808000</v>
      </c>
      <c r="H307" s="41" t="s">
        <v>365</v>
      </c>
    </row>
    <row r="308" spans="1:8" ht="15.75" customHeight="1" x14ac:dyDescent="0.25">
      <c r="A308" s="38" t="s">
        <v>2362</v>
      </c>
      <c r="B308" s="38" t="s">
        <v>261</v>
      </c>
      <c r="C308" s="39">
        <v>1283.96</v>
      </c>
      <c r="D308" s="38" t="s">
        <v>40</v>
      </c>
      <c r="E308" s="38" t="s">
        <v>26</v>
      </c>
      <c r="F308" s="40">
        <v>1200000</v>
      </c>
      <c r="G308" s="39">
        <v>1540752000</v>
      </c>
      <c r="H308" s="41" t="s">
        <v>366</v>
      </c>
    </row>
    <row r="309" spans="1:8" ht="15.75" customHeight="1" x14ac:dyDescent="0.25">
      <c r="A309" s="38" t="s">
        <v>2362</v>
      </c>
      <c r="B309" s="38" t="s">
        <v>24</v>
      </c>
      <c r="C309" s="39">
        <v>1292.97</v>
      </c>
      <c r="D309" s="38" t="s">
        <v>29</v>
      </c>
      <c r="E309" s="38" t="s">
        <v>343</v>
      </c>
      <c r="F309" s="40">
        <v>1200000</v>
      </c>
      <c r="G309" s="39">
        <v>1551564000</v>
      </c>
      <c r="H309" s="38" t="s">
        <v>334</v>
      </c>
    </row>
    <row r="310" spans="1:8" ht="15.75" customHeight="1" x14ac:dyDescent="0.25">
      <c r="A310" s="38" t="s">
        <v>2362</v>
      </c>
      <c r="B310" s="38" t="s">
        <v>24</v>
      </c>
      <c r="C310" s="39">
        <v>1334.96</v>
      </c>
      <c r="D310" s="38" t="s">
        <v>85</v>
      </c>
      <c r="E310" s="38" t="s">
        <v>353</v>
      </c>
      <c r="F310" s="40">
        <v>1200000</v>
      </c>
      <c r="G310" s="39">
        <v>1601952000</v>
      </c>
      <c r="H310" s="41" t="s">
        <v>367</v>
      </c>
    </row>
    <row r="311" spans="1:8" ht="15.75" customHeight="1" x14ac:dyDescent="0.25">
      <c r="A311" s="38" t="s">
        <v>2362</v>
      </c>
      <c r="B311" s="38" t="s">
        <v>24</v>
      </c>
      <c r="C311" s="39">
        <v>1360</v>
      </c>
      <c r="D311" s="38" t="s">
        <v>54</v>
      </c>
      <c r="E311" s="38" t="s">
        <v>340</v>
      </c>
      <c r="F311" s="40">
        <v>1200000</v>
      </c>
      <c r="G311" s="39">
        <v>1632000000</v>
      </c>
      <c r="H311" s="41" t="s">
        <v>368</v>
      </c>
    </row>
    <row r="312" spans="1:8" ht="15.75" customHeight="1" x14ac:dyDescent="0.25">
      <c r="A312" s="38" t="s">
        <v>2362</v>
      </c>
      <c r="B312" s="38" t="s">
        <v>24</v>
      </c>
      <c r="C312" s="39">
        <v>1424.5</v>
      </c>
      <c r="D312" s="38" t="s">
        <v>38</v>
      </c>
      <c r="E312" s="38" t="s">
        <v>26</v>
      </c>
      <c r="F312" s="40">
        <v>1200000</v>
      </c>
      <c r="G312" s="39">
        <v>1709400000</v>
      </c>
      <c r="H312" s="41" t="s">
        <v>369</v>
      </c>
    </row>
    <row r="313" spans="1:8" ht="15.75" customHeight="1" x14ac:dyDescent="0.25">
      <c r="C313" s="36"/>
      <c r="F313" s="42"/>
      <c r="G313" s="36"/>
    </row>
    <row r="314" spans="1:8" ht="15.75" customHeight="1" x14ac:dyDescent="0.25">
      <c r="A314" s="93" t="s">
        <v>370</v>
      </c>
      <c r="B314" s="94"/>
      <c r="C314" s="94"/>
      <c r="D314" s="94"/>
      <c r="E314" s="94"/>
      <c r="F314" s="94"/>
      <c r="G314" s="94"/>
      <c r="H314" s="95"/>
    </row>
    <row r="315" spans="1:8" ht="15.75" customHeight="1" x14ac:dyDescent="0.25">
      <c r="C315" s="36"/>
      <c r="E315" s="1" t="s">
        <v>2347</v>
      </c>
      <c r="F315" s="37">
        <v>150000</v>
      </c>
      <c r="G315" s="36"/>
    </row>
    <row r="316" spans="1:8" ht="15.75" customHeight="1" x14ac:dyDescent="0.25">
      <c r="A316" s="38" t="s">
        <v>11</v>
      </c>
      <c r="B316" s="38" t="s">
        <v>12</v>
      </c>
      <c r="C316" s="38" t="s">
        <v>13</v>
      </c>
      <c r="D316" s="38" t="s">
        <v>17</v>
      </c>
      <c r="E316" s="38" t="s">
        <v>18</v>
      </c>
      <c r="F316" s="38" t="s">
        <v>19</v>
      </c>
      <c r="G316" s="38" t="s">
        <v>20</v>
      </c>
      <c r="H316" s="38" t="s">
        <v>21</v>
      </c>
    </row>
    <row r="317" spans="1:8" ht="15.75" customHeight="1" x14ac:dyDescent="0.25">
      <c r="A317" s="38" t="s">
        <v>2363</v>
      </c>
      <c r="B317" s="38" t="s">
        <v>24</v>
      </c>
      <c r="C317" s="39">
        <v>1372.8</v>
      </c>
      <c r="D317" s="38" t="s">
        <v>32</v>
      </c>
      <c r="E317" s="38" t="s">
        <v>33</v>
      </c>
      <c r="F317" s="40">
        <v>150000</v>
      </c>
      <c r="G317" s="39">
        <v>205920000</v>
      </c>
      <c r="H317" s="38" t="s">
        <v>372</v>
      </c>
    </row>
    <row r="318" spans="1:8" ht="15.75" customHeight="1" x14ac:dyDescent="0.25">
      <c r="A318" s="38" t="s">
        <v>2363</v>
      </c>
      <c r="B318" s="38" t="s">
        <v>28</v>
      </c>
      <c r="C318" s="39">
        <v>1388.52</v>
      </c>
      <c r="D318" s="38" t="s">
        <v>29</v>
      </c>
      <c r="E318" s="38" t="s">
        <v>373</v>
      </c>
      <c r="F318" s="40">
        <v>150000</v>
      </c>
      <c r="G318" s="39">
        <v>208278000</v>
      </c>
      <c r="H318" s="38" t="s">
        <v>374</v>
      </c>
    </row>
    <row r="319" spans="1:8" ht="15.75" customHeight="1" x14ac:dyDescent="0.25">
      <c r="A319" s="38" t="s">
        <v>2363</v>
      </c>
      <c r="B319" s="38" t="s">
        <v>24</v>
      </c>
      <c r="C319" s="39">
        <v>1399.77</v>
      </c>
      <c r="D319" s="38" t="s">
        <v>35</v>
      </c>
      <c r="E319" s="38" t="s">
        <v>319</v>
      </c>
      <c r="F319" s="40">
        <v>150000</v>
      </c>
      <c r="G319" s="39">
        <v>209965500</v>
      </c>
      <c r="H319" s="41" t="s">
        <v>375</v>
      </c>
    </row>
    <row r="320" spans="1:8" ht="15.75" customHeight="1" x14ac:dyDescent="0.25">
      <c r="A320" s="38" t="s">
        <v>2363</v>
      </c>
      <c r="B320" s="38" t="s">
        <v>24</v>
      </c>
      <c r="C320" s="39">
        <v>1421.9</v>
      </c>
      <c r="D320" s="38" t="s">
        <v>38</v>
      </c>
      <c r="E320" s="38" t="s">
        <v>33</v>
      </c>
      <c r="F320" s="40">
        <v>150000</v>
      </c>
      <c r="G320" s="39">
        <v>213285000</v>
      </c>
      <c r="H320" s="41" t="s">
        <v>376</v>
      </c>
    </row>
    <row r="321" spans="1:8" ht="15.75" customHeight="1" x14ac:dyDescent="0.25">
      <c r="A321" s="38" t="s">
        <v>2363</v>
      </c>
      <c r="B321" s="38" t="s">
        <v>24</v>
      </c>
      <c r="C321" s="39">
        <v>1444</v>
      </c>
      <c r="D321" s="38" t="s">
        <v>25</v>
      </c>
      <c r="E321" s="38" t="s">
        <v>26</v>
      </c>
      <c r="F321" s="40">
        <v>150000</v>
      </c>
      <c r="G321" s="39">
        <v>216600000</v>
      </c>
      <c r="H321" s="41" t="s">
        <v>27</v>
      </c>
    </row>
    <row r="322" spans="1:8" ht="15.75" customHeight="1" x14ac:dyDescent="0.25">
      <c r="A322" s="38" t="s">
        <v>2363</v>
      </c>
      <c r="B322" s="38" t="s">
        <v>24</v>
      </c>
      <c r="C322" s="39">
        <v>1447.37</v>
      </c>
      <c r="D322" s="38" t="s">
        <v>45</v>
      </c>
      <c r="E322" s="38" t="s">
        <v>26</v>
      </c>
      <c r="F322" s="40">
        <v>150000</v>
      </c>
      <c r="G322" s="39">
        <v>217105500</v>
      </c>
      <c r="H322" s="41" t="s">
        <v>377</v>
      </c>
    </row>
    <row r="323" spans="1:8" ht="15.75" customHeight="1" x14ac:dyDescent="0.25">
      <c r="A323" s="38" t="s">
        <v>2363</v>
      </c>
      <c r="B323" s="38" t="s">
        <v>28</v>
      </c>
      <c r="C323" s="39">
        <v>1447.37</v>
      </c>
      <c r="D323" s="38" t="s">
        <v>45</v>
      </c>
      <c r="E323" s="38" t="s">
        <v>41</v>
      </c>
      <c r="F323" s="40">
        <v>150000</v>
      </c>
      <c r="G323" s="39">
        <v>217105500</v>
      </c>
      <c r="H323" s="41" t="s">
        <v>378</v>
      </c>
    </row>
    <row r="324" spans="1:8" ht="15.75" customHeight="1" x14ac:dyDescent="0.25">
      <c r="A324" s="38" t="s">
        <v>2363</v>
      </c>
      <c r="B324" s="38" t="s">
        <v>24</v>
      </c>
      <c r="C324" s="39">
        <v>1505.56</v>
      </c>
      <c r="D324" s="38" t="s">
        <v>40</v>
      </c>
      <c r="E324" s="38" t="s">
        <v>43</v>
      </c>
      <c r="F324" s="40">
        <v>150000</v>
      </c>
      <c r="G324" s="39">
        <v>225834000</v>
      </c>
      <c r="H324" s="41" t="s">
        <v>379</v>
      </c>
    </row>
    <row r="325" spans="1:8" ht="15.75" customHeight="1" x14ac:dyDescent="0.25">
      <c r="A325" s="38" t="s">
        <v>2363</v>
      </c>
      <c r="B325" s="38" t="s">
        <v>24</v>
      </c>
      <c r="C325" s="39">
        <v>1510.68</v>
      </c>
      <c r="D325" s="38" t="s">
        <v>48</v>
      </c>
      <c r="E325" s="38" t="s">
        <v>43</v>
      </c>
      <c r="F325" s="40">
        <v>150000</v>
      </c>
      <c r="G325" s="39">
        <v>226602000</v>
      </c>
      <c r="H325" s="41" t="s">
        <v>380</v>
      </c>
    </row>
    <row r="326" spans="1:8" ht="15.75" customHeight="1" x14ac:dyDescent="0.25">
      <c r="A326" s="38" t="s">
        <v>2363</v>
      </c>
      <c r="B326" s="38" t="s">
        <v>24</v>
      </c>
      <c r="C326" s="39">
        <v>1588.01</v>
      </c>
      <c r="D326" s="38" t="s">
        <v>163</v>
      </c>
      <c r="E326" s="38" t="s">
        <v>381</v>
      </c>
      <c r="F326" s="40">
        <v>150000</v>
      </c>
      <c r="G326" s="39">
        <v>238201500</v>
      </c>
      <c r="H326" s="38" t="s">
        <v>382</v>
      </c>
    </row>
    <row r="327" spans="1:8" ht="15.75" customHeight="1" x14ac:dyDescent="0.25">
      <c r="A327" s="38" t="s">
        <v>2363</v>
      </c>
      <c r="B327" s="38" t="s">
        <v>52</v>
      </c>
      <c r="C327" s="39">
        <v>1592.52</v>
      </c>
      <c r="D327" s="38" t="s">
        <v>40</v>
      </c>
      <c r="E327" s="38" t="s">
        <v>26</v>
      </c>
      <c r="F327" s="40">
        <v>150000</v>
      </c>
      <c r="G327" s="39">
        <v>238878000</v>
      </c>
      <c r="H327" s="41" t="s">
        <v>383</v>
      </c>
    </row>
    <row r="328" spans="1:8" ht="15.75" customHeight="1" x14ac:dyDescent="0.25">
      <c r="A328" s="38" t="s">
        <v>2363</v>
      </c>
      <c r="B328" s="38" t="s">
        <v>28</v>
      </c>
      <c r="C328" s="39">
        <v>1762.27</v>
      </c>
      <c r="D328" s="38" t="s">
        <v>40</v>
      </c>
      <c r="E328" s="38" t="s">
        <v>41</v>
      </c>
      <c r="F328" s="40">
        <v>150000</v>
      </c>
      <c r="G328" s="39">
        <v>264340500</v>
      </c>
      <c r="H328" s="41" t="s">
        <v>384</v>
      </c>
    </row>
    <row r="329" spans="1:8" ht="15.75" customHeight="1" x14ac:dyDescent="0.25">
      <c r="A329" s="38" t="s">
        <v>2363</v>
      </c>
      <c r="B329" s="38" t="s">
        <v>24</v>
      </c>
      <c r="C329" s="39">
        <v>1763.99</v>
      </c>
      <c r="D329" s="38" t="s">
        <v>29</v>
      </c>
      <c r="E329" s="38" t="s">
        <v>385</v>
      </c>
      <c r="F329" s="40">
        <v>150000</v>
      </c>
      <c r="G329" s="39">
        <v>264598500</v>
      </c>
      <c r="H329" s="38" t="s">
        <v>386</v>
      </c>
    </row>
    <row r="330" spans="1:8" ht="15.75" customHeight="1" x14ac:dyDescent="0.25">
      <c r="A330" s="38" t="s">
        <v>2363</v>
      </c>
      <c r="B330" s="38" t="s">
        <v>24</v>
      </c>
      <c r="C330" s="39">
        <v>2100</v>
      </c>
      <c r="D330" s="38" t="s">
        <v>54</v>
      </c>
      <c r="E330" s="38" t="s">
        <v>387</v>
      </c>
      <c r="F330" s="40">
        <v>150000</v>
      </c>
      <c r="G330" s="39">
        <v>315000000</v>
      </c>
      <c r="H330" s="41" t="s">
        <v>388</v>
      </c>
    </row>
    <row r="331" spans="1:8" ht="15.75" customHeight="1" x14ac:dyDescent="0.25">
      <c r="A331" s="38" t="s">
        <v>2363</v>
      </c>
      <c r="B331" s="38" t="s">
        <v>24</v>
      </c>
      <c r="C331" s="39">
        <v>2214.9</v>
      </c>
      <c r="D331" s="38" t="s">
        <v>85</v>
      </c>
      <c r="E331" s="38" t="s">
        <v>41</v>
      </c>
      <c r="F331" s="40">
        <v>150000</v>
      </c>
      <c r="G331" s="39">
        <v>332235000</v>
      </c>
      <c r="H331" s="41" t="s">
        <v>389</v>
      </c>
    </row>
    <row r="332" spans="1:8" ht="15.75" customHeight="1" x14ac:dyDescent="0.25">
      <c r="C332" s="36"/>
      <c r="F332" s="42"/>
      <c r="G332" s="36"/>
    </row>
    <row r="333" spans="1:8" ht="15.75" customHeight="1" x14ac:dyDescent="0.25">
      <c r="A333" s="93" t="s">
        <v>391</v>
      </c>
      <c r="B333" s="94"/>
      <c r="C333" s="94"/>
      <c r="D333" s="94"/>
      <c r="E333" s="94"/>
      <c r="F333" s="94"/>
      <c r="G333" s="94"/>
      <c r="H333" s="95"/>
    </row>
    <row r="334" spans="1:8" ht="15.75" customHeight="1" x14ac:dyDescent="0.25">
      <c r="C334" s="36"/>
      <c r="E334" s="1" t="s">
        <v>2347</v>
      </c>
      <c r="F334" s="37">
        <v>1000</v>
      </c>
      <c r="G334" s="36"/>
    </row>
    <row r="335" spans="1:8" ht="15.75" customHeight="1" x14ac:dyDescent="0.25">
      <c r="A335" s="38" t="s">
        <v>11</v>
      </c>
      <c r="B335" s="38" t="s">
        <v>12</v>
      </c>
      <c r="C335" s="38" t="s">
        <v>13</v>
      </c>
      <c r="D335" s="38" t="s">
        <v>17</v>
      </c>
      <c r="E335" s="38" t="s">
        <v>18</v>
      </c>
      <c r="F335" s="38" t="s">
        <v>19</v>
      </c>
      <c r="G335" s="38" t="s">
        <v>20</v>
      </c>
      <c r="H335" s="38" t="s">
        <v>21</v>
      </c>
    </row>
    <row r="336" spans="1:8" ht="15.75" customHeight="1" x14ac:dyDescent="0.25">
      <c r="A336" s="38" t="s">
        <v>2364</v>
      </c>
      <c r="B336" s="38" t="s">
        <v>24</v>
      </c>
      <c r="C336" s="39">
        <v>22826</v>
      </c>
      <c r="D336" s="38" t="s">
        <v>156</v>
      </c>
      <c r="E336" s="38" t="s">
        <v>227</v>
      </c>
      <c r="F336" s="40">
        <v>1000</v>
      </c>
      <c r="G336" s="39">
        <v>22826000</v>
      </c>
      <c r="H336" s="38" t="s">
        <v>392</v>
      </c>
    </row>
    <row r="337" spans="1:8" ht="15.75" customHeight="1" x14ac:dyDescent="0.25">
      <c r="A337" s="38" t="s">
        <v>2364</v>
      </c>
      <c r="B337" s="38" t="s">
        <v>24</v>
      </c>
      <c r="C337" s="39">
        <v>87150</v>
      </c>
      <c r="D337" s="38" t="s">
        <v>70</v>
      </c>
      <c r="E337" s="38" t="s">
        <v>394</v>
      </c>
      <c r="F337" s="40">
        <v>1000</v>
      </c>
      <c r="G337" s="39">
        <v>87150000</v>
      </c>
      <c r="H337" s="41" t="s">
        <v>395</v>
      </c>
    </row>
    <row r="338" spans="1:8" ht="15.75" customHeight="1" x14ac:dyDescent="0.25">
      <c r="A338" s="38" t="s">
        <v>2364</v>
      </c>
      <c r="B338" s="38" t="s">
        <v>24</v>
      </c>
      <c r="C338" s="39">
        <v>88068.18</v>
      </c>
      <c r="D338" s="38" t="s">
        <v>67</v>
      </c>
      <c r="E338" s="38" t="s">
        <v>396</v>
      </c>
      <c r="F338" s="40">
        <v>1000</v>
      </c>
      <c r="G338" s="39">
        <v>88068180</v>
      </c>
      <c r="H338" s="38" t="s">
        <v>397</v>
      </c>
    </row>
    <row r="339" spans="1:8" ht="15.75" customHeight="1" x14ac:dyDescent="0.25">
      <c r="A339" s="38" t="s">
        <v>2364</v>
      </c>
      <c r="B339" s="38" t="s">
        <v>24</v>
      </c>
      <c r="C339" s="39">
        <v>88275.92</v>
      </c>
      <c r="D339" s="38" t="s">
        <v>398</v>
      </c>
      <c r="E339" s="38" t="s">
        <v>399</v>
      </c>
      <c r="F339" s="40">
        <v>1000</v>
      </c>
      <c r="G339" s="39">
        <v>88275920</v>
      </c>
      <c r="H339" s="41" t="s">
        <v>400</v>
      </c>
    </row>
    <row r="340" spans="1:8" ht="15.75" customHeight="1" x14ac:dyDescent="0.25">
      <c r="A340" s="38" t="s">
        <v>2364</v>
      </c>
      <c r="B340" s="38" t="s">
        <v>28</v>
      </c>
      <c r="C340" s="39">
        <v>89326.45</v>
      </c>
      <c r="D340" s="38" t="s">
        <v>70</v>
      </c>
      <c r="E340" s="38" t="s">
        <v>401</v>
      </c>
      <c r="F340" s="40">
        <v>1000</v>
      </c>
      <c r="G340" s="39">
        <v>89326450</v>
      </c>
      <c r="H340" s="41" t="s">
        <v>402</v>
      </c>
    </row>
    <row r="341" spans="1:8" ht="15.75" customHeight="1" x14ac:dyDescent="0.25">
      <c r="A341" s="38" t="s">
        <v>2364</v>
      </c>
      <c r="B341" s="38" t="s">
        <v>28</v>
      </c>
      <c r="C341" s="39">
        <v>89591.65</v>
      </c>
      <c r="D341" s="38" t="s">
        <v>67</v>
      </c>
      <c r="E341" s="38" t="s">
        <v>403</v>
      </c>
      <c r="F341" s="40">
        <v>1000</v>
      </c>
      <c r="G341" s="39">
        <v>89591650</v>
      </c>
      <c r="H341" s="38" t="s">
        <v>404</v>
      </c>
    </row>
    <row r="342" spans="1:8" ht="15.75" customHeight="1" x14ac:dyDescent="0.25">
      <c r="A342" s="38" t="s">
        <v>2364</v>
      </c>
      <c r="B342" s="38" t="s">
        <v>24</v>
      </c>
      <c r="C342" s="39">
        <v>92744.12</v>
      </c>
      <c r="D342" s="38" t="s">
        <v>29</v>
      </c>
      <c r="E342" s="38" t="s">
        <v>405</v>
      </c>
      <c r="F342" s="40">
        <v>1000</v>
      </c>
      <c r="G342" s="39">
        <v>92744120</v>
      </c>
      <c r="H342" s="38" t="s">
        <v>406</v>
      </c>
    </row>
    <row r="343" spans="1:8" ht="15.75" customHeight="1" x14ac:dyDescent="0.25">
      <c r="A343" s="38" t="s">
        <v>2364</v>
      </c>
      <c r="B343" s="38" t="s">
        <v>24</v>
      </c>
      <c r="C343" s="39">
        <v>97588</v>
      </c>
      <c r="D343" s="38" t="s">
        <v>54</v>
      </c>
      <c r="E343" s="38" t="s">
        <v>407</v>
      </c>
      <c r="F343" s="40">
        <v>1000</v>
      </c>
      <c r="G343" s="39">
        <v>97588000</v>
      </c>
      <c r="H343" s="41" t="s">
        <v>408</v>
      </c>
    </row>
    <row r="344" spans="1:8" ht="15.75" customHeight="1" x14ac:dyDescent="0.25">
      <c r="A344" s="38" t="s">
        <v>2364</v>
      </c>
      <c r="B344" s="38" t="s">
        <v>24</v>
      </c>
      <c r="C344" s="39">
        <v>98156.61</v>
      </c>
      <c r="D344" s="38" t="s">
        <v>409</v>
      </c>
      <c r="E344" s="38" t="s">
        <v>399</v>
      </c>
      <c r="F344" s="40">
        <v>1000</v>
      </c>
      <c r="G344" s="39">
        <v>98156610</v>
      </c>
      <c r="H344" s="38" t="s">
        <v>410</v>
      </c>
    </row>
    <row r="345" spans="1:8" ht="15.75" customHeight="1" x14ac:dyDescent="0.25">
      <c r="A345" s="38" t="s">
        <v>2364</v>
      </c>
      <c r="B345" s="38" t="s">
        <v>24</v>
      </c>
      <c r="C345" s="39">
        <v>98544.39</v>
      </c>
      <c r="D345" s="38" t="s">
        <v>45</v>
      </c>
      <c r="E345" s="38" t="s">
        <v>411</v>
      </c>
      <c r="F345" s="40">
        <v>1000</v>
      </c>
      <c r="G345" s="39">
        <v>98544390</v>
      </c>
      <c r="H345" s="41" t="s">
        <v>412</v>
      </c>
    </row>
    <row r="346" spans="1:8" ht="15.75" customHeight="1" x14ac:dyDescent="0.25">
      <c r="A346" s="38" t="s">
        <v>2364</v>
      </c>
      <c r="B346" s="38" t="s">
        <v>24</v>
      </c>
      <c r="C346" s="39">
        <v>129866.27</v>
      </c>
      <c r="D346" s="38" t="s">
        <v>189</v>
      </c>
      <c r="E346" s="38" t="s">
        <v>413</v>
      </c>
      <c r="F346" s="40">
        <v>1000</v>
      </c>
      <c r="G346" s="39">
        <v>129866270</v>
      </c>
      <c r="H346" s="41" t="s">
        <v>414</v>
      </c>
    </row>
    <row r="347" spans="1:8" ht="15.75" customHeight="1" x14ac:dyDescent="0.25">
      <c r="A347" s="38" t="s">
        <v>2364</v>
      </c>
      <c r="B347" s="38" t="s">
        <v>52</v>
      </c>
      <c r="C347" s="39">
        <v>143642.01999999999</v>
      </c>
      <c r="D347" s="38" t="s">
        <v>70</v>
      </c>
      <c r="E347" s="38" t="s">
        <v>415</v>
      </c>
      <c r="F347" s="40">
        <v>1000</v>
      </c>
      <c r="G347" s="39">
        <v>143642020</v>
      </c>
      <c r="H347" s="41" t="s">
        <v>416</v>
      </c>
    </row>
    <row r="348" spans="1:8" ht="15.75" customHeight="1" x14ac:dyDescent="0.25">
      <c r="A348" s="38" t="s">
        <v>2364</v>
      </c>
      <c r="B348" s="38" t="s">
        <v>24</v>
      </c>
      <c r="C348" s="39">
        <v>144336.54999999999</v>
      </c>
      <c r="D348" s="38" t="s">
        <v>40</v>
      </c>
      <c r="E348" s="38" t="s">
        <v>227</v>
      </c>
      <c r="F348" s="40">
        <v>1000</v>
      </c>
      <c r="G348" s="39">
        <v>144336550</v>
      </c>
      <c r="H348" s="41" t="s">
        <v>417</v>
      </c>
    </row>
    <row r="349" spans="1:8" ht="15.75" customHeight="1" x14ac:dyDescent="0.25">
      <c r="A349" s="38" t="s">
        <v>2364</v>
      </c>
      <c r="B349" s="38" t="s">
        <v>261</v>
      </c>
      <c r="C349" s="39">
        <v>151417.06</v>
      </c>
      <c r="D349" s="38" t="s">
        <v>67</v>
      </c>
      <c r="E349" s="38" t="s">
        <v>418</v>
      </c>
      <c r="F349" s="40">
        <v>1000</v>
      </c>
      <c r="G349" s="39">
        <v>151417060</v>
      </c>
      <c r="H349" s="38" t="s">
        <v>419</v>
      </c>
    </row>
    <row r="350" spans="1:8" ht="15.75" customHeight="1" x14ac:dyDescent="0.25">
      <c r="A350" s="38" t="s">
        <v>2364</v>
      </c>
      <c r="B350" s="38" t="s">
        <v>52</v>
      </c>
      <c r="C350" s="39">
        <v>162603.54999999999</v>
      </c>
      <c r="D350" s="38" t="s">
        <v>67</v>
      </c>
      <c r="E350" s="38" t="s">
        <v>420</v>
      </c>
      <c r="F350" s="40">
        <v>1000</v>
      </c>
      <c r="G350" s="39">
        <v>162603550</v>
      </c>
      <c r="H350" s="41" t="s">
        <v>421</v>
      </c>
    </row>
    <row r="351" spans="1:8" ht="15.75" customHeight="1" x14ac:dyDescent="0.25">
      <c r="A351" s="38" t="s">
        <v>2364</v>
      </c>
      <c r="B351" s="38" t="s">
        <v>24</v>
      </c>
      <c r="C351" s="39">
        <v>184475.13</v>
      </c>
      <c r="D351" s="38" t="s">
        <v>48</v>
      </c>
      <c r="E351" s="38" t="s">
        <v>422</v>
      </c>
      <c r="F351" s="40">
        <v>1000</v>
      </c>
      <c r="G351" s="39">
        <v>184475130</v>
      </c>
      <c r="H351" s="41" t="s">
        <v>423</v>
      </c>
    </row>
    <row r="352" spans="1:8" ht="15.75" customHeight="1" x14ac:dyDescent="0.25">
      <c r="A352" s="38" t="s">
        <v>2364</v>
      </c>
      <c r="B352" s="38" t="s">
        <v>28</v>
      </c>
      <c r="C352" s="39">
        <v>345901.62</v>
      </c>
      <c r="D352" s="38" t="s">
        <v>40</v>
      </c>
      <c r="E352" s="38" t="s">
        <v>424</v>
      </c>
      <c r="F352" s="40">
        <v>1000</v>
      </c>
      <c r="G352" s="39">
        <v>345901620</v>
      </c>
      <c r="H352" s="41" t="s">
        <v>425</v>
      </c>
    </row>
    <row r="353" spans="1:8" ht="15.75" customHeight="1" x14ac:dyDescent="0.25">
      <c r="A353" s="38" t="s">
        <v>2364</v>
      </c>
      <c r="B353" s="38" t="s">
        <v>24</v>
      </c>
      <c r="C353" s="39">
        <v>351267.5</v>
      </c>
      <c r="D353" s="38" t="s">
        <v>222</v>
      </c>
      <c r="E353" s="38" t="s">
        <v>424</v>
      </c>
      <c r="F353" s="40">
        <v>1000</v>
      </c>
      <c r="G353" s="39">
        <v>351267500</v>
      </c>
      <c r="H353" s="38" t="s">
        <v>426</v>
      </c>
    </row>
    <row r="354" spans="1:8" ht="15.75" customHeight="1" x14ac:dyDescent="0.25">
      <c r="A354" s="38" t="s">
        <v>2364</v>
      </c>
      <c r="B354" s="38" t="s">
        <v>24</v>
      </c>
      <c r="C354" s="39">
        <v>446766.56</v>
      </c>
      <c r="D354" s="38" t="s">
        <v>85</v>
      </c>
      <c r="E354" s="38" t="s">
        <v>427</v>
      </c>
      <c r="F354" s="40">
        <v>1000</v>
      </c>
      <c r="G354" s="39">
        <v>446766560</v>
      </c>
      <c r="H354" s="41" t="s">
        <v>428</v>
      </c>
    </row>
    <row r="355" spans="1:8" ht="15.75" customHeight="1" x14ac:dyDescent="0.25">
      <c r="C355" s="36"/>
      <c r="F355" s="42"/>
      <c r="G355" s="36"/>
    </row>
    <row r="356" spans="1:8" ht="15.75" customHeight="1" x14ac:dyDescent="0.25">
      <c r="A356" s="93" t="s">
        <v>429</v>
      </c>
      <c r="B356" s="94"/>
      <c r="C356" s="94"/>
      <c r="D356" s="94"/>
      <c r="E356" s="94"/>
      <c r="F356" s="94"/>
      <c r="G356" s="94"/>
      <c r="H356" s="95"/>
    </row>
    <row r="357" spans="1:8" ht="15.75" customHeight="1" x14ac:dyDescent="0.25">
      <c r="C357" s="36"/>
      <c r="E357" s="1" t="s">
        <v>2347</v>
      </c>
      <c r="F357" s="37">
        <v>3500</v>
      </c>
      <c r="G357" s="36"/>
    </row>
    <row r="358" spans="1:8" ht="15.75" customHeight="1" x14ac:dyDescent="0.25">
      <c r="A358" s="38" t="s">
        <v>11</v>
      </c>
      <c r="B358" s="38" t="s">
        <v>12</v>
      </c>
      <c r="C358" s="38" t="s">
        <v>13</v>
      </c>
      <c r="D358" s="38" t="s">
        <v>17</v>
      </c>
      <c r="E358" s="38" t="s">
        <v>18</v>
      </c>
      <c r="F358" s="38" t="s">
        <v>19</v>
      </c>
      <c r="G358" s="38" t="s">
        <v>20</v>
      </c>
      <c r="H358" s="38" t="s">
        <v>21</v>
      </c>
    </row>
    <row r="359" spans="1:8" ht="15.75" customHeight="1" x14ac:dyDescent="0.25">
      <c r="A359" s="38" t="s">
        <v>2365</v>
      </c>
      <c r="B359" s="38" t="s">
        <v>24</v>
      </c>
      <c r="C359" s="39">
        <v>52173.27</v>
      </c>
      <c r="D359" s="38" t="s">
        <v>398</v>
      </c>
      <c r="E359" s="38" t="s">
        <v>431</v>
      </c>
      <c r="F359" s="40">
        <v>3500</v>
      </c>
      <c r="G359" s="39">
        <v>182606445</v>
      </c>
      <c r="H359" s="41" t="s">
        <v>432</v>
      </c>
    </row>
    <row r="360" spans="1:8" ht="15.75" customHeight="1" x14ac:dyDescent="0.25">
      <c r="A360" s="38" t="s">
        <v>2365</v>
      </c>
      <c r="B360" s="38" t="s">
        <v>24</v>
      </c>
      <c r="C360" s="39">
        <v>54195.39</v>
      </c>
      <c r="D360" s="38" t="s">
        <v>40</v>
      </c>
      <c r="E360" s="38" t="s">
        <v>433</v>
      </c>
      <c r="F360" s="40">
        <v>3500</v>
      </c>
      <c r="G360" s="39">
        <v>189683865</v>
      </c>
      <c r="H360" s="38" t="s">
        <v>434</v>
      </c>
    </row>
    <row r="361" spans="1:8" ht="15.75" customHeight="1" x14ac:dyDescent="0.25">
      <c r="A361" s="38" t="s">
        <v>2365</v>
      </c>
      <c r="B361" s="38" t="s">
        <v>24</v>
      </c>
      <c r="C361" s="39">
        <v>68035.73</v>
      </c>
      <c r="D361" s="38" t="s">
        <v>45</v>
      </c>
      <c r="E361" s="38" t="s">
        <v>433</v>
      </c>
      <c r="F361" s="40">
        <v>3500</v>
      </c>
      <c r="G361" s="39">
        <v>238125055</v>
      </c>
      <c r="H361" s="41" t="s">
        <v>435</v>
      </c>
    </row>
    <row r="362" spans="1:8" ht="15.75" customHeight="1" x14ac:dyDescent="0.25">
      <c r="C362" s="36"/>
      <c r="F362" s="42"/>
      <c r="G362" s="36"/>
    </row>
    <row r="363" spans="1:8" ht="15.75" customHeight="1" x14ac:dyDescent="0.25">
      <c r="A363" s="93" t="s">
        <v>436</v>
      </c>
      <c r="B363" s="94"/>
      <c r="C363" s="94"/>
      <c r="D363" s="94"/>
      <c r="E363" s="94"/>
      <c r="F363" s="94"/>
      <c r="G363" s="94"/>
      <c r="H363" s="95"/>
    </row>
    <row r="364" spans="1:8" ht="15.75" customHeight="1" x14ac:dyDescent="0.25">
      <c r="C364" s="36"/>
      <c r="E364" s="1" t="s">
        <v>2347</v>
      </c>
      <c r="F364" s="37">
        <v>480</v>
      </c>
      <c r="G364" s="36"/>
    </row>
    <row r="365" spans="1:8" ht="15.75" customHeight="1" x14ac:dyDescent="0.25">
      <c r="A365" s="38" t="s">
        <v>11</v>
      </c>
      <c r="B365" s="38" t="s">
        <v>12</v>
      </c>
      <c r="C365" s="38" t="s">
        <v>13</v>
      </c>
      <c r="D365" s="38" t="s">
        <v>17</v>
      </c>
      <c r="E365" s="38" t="s">
        <v>18</v>
      </c>
      <c r="F365" s="38" t="s">
        <v>19</v>
      </c>
      <c r="G365" s="38" t="s">
        <v>20</v>
      </c>
      <c r="H365" s="38" t="s">
        <v>21</v>
      </c>
    </row>
    <row r="366" spans="1:8" ht="15.75" customHeight="1" x14ac:dyDescent="0.25">
      <c r="A366" s="38" t="s">
        <v>2366</v>
      </c>
      <c r="B366" s="38" t="s">
        <v>24</v>
      </c>
      <c r="C366" s="39">
        <v>2294000</v>
      </c>
      <c r="D366" s="38" t="s">
        <v>54</v>
      </c>
      <c r="E366" s="38" t="s">
        <v>438</v>
      </c>
      <c r="F366" s="40">
        <v>480</v>
      </c>
      <c r="G366" s="39">
        <v>1101120000</v>
      </c>
      <c r="H366" s="41" t="s">
        <v>439</v>
      </c>
    </row>
    <row r="367" spans="1:8" ht="15.75" customHeight="1" x14ac:dyDescent="0.25">
      <c r="A367" s="38" t="s">
        <v>2366</v>
      </c>
      <c r="B367" s="38" t="s">
        <v>24</v>
      </c>
      <c r="C367" s="39">
        <v>2364988.2599999998</v>
      </c>
      <c r="D367" s="38" t="s">
        <v>398</v>
      </c>
      <c r="E367" s="38" t="s">
        <v>438</v>
      </c>
      <c r="F367" s="40">
        <v>480</v>
      </c>
      <c r="G367" s="39">
        <v>1135194364.8</v>
      </c>
      <c r="H367" s="41" t="s">
        <v>440</v>
      </c>
    </row>
    <row r="368" spans="1:8" ht="15.75" customHeight="1" x14ac:dyDescent="0.25">
      <c r="A368" s="38" t="s">
        <v>2366</v>
      </c>
      <c r="B368" s="38" t="s">
        <v>24</v>
      </c>
      <c r="C368" s="39">
        <v>2434670.9500000002</v>
      </c>
      <c r="D368" s="38" t="s">
        <v>70</v>
      </c>
      <c r="E368" s="38" t="s">
        <v>441</v>
      </c>
      <c r="F368" s="40">
        <v>480</v>
      </c>
      <c r="G368" s="39">
        <v>1168642056</v>
      </c>
      <c r="H368" s="41" t="s">
        <v>442</v>
      </c>
    </row>
    <row r="369" spans="1:8" ht="15.75" customHeight="1" x14ac:dyDescent="0.25">
      <c r="A369" s="38" t="s">
        <v>2366</v>
      </c>
      <c r="B369" s="38" t="s">
        <v>24</v>
      </c>
      <c r="C369" s="39">
        <v>2467622</v>
      </c>
      <c r="D369" s="38" t="s">
        <v>443</v>
      </c>
      <c r="E369" s="38" t="s">
        <v>444</v>
      </c>
      <c r="F369" s="40">
        <v>480</v>
      </c>
      <c r="G369" s="39">
        <v>1184458560</v>
      </c>
      <c r="H369" s="41" t="s">
        <v>445</v>
      </c>
    </row>
    <row r="370" spans="1:8" ht="15.75" customHeight="1" x14ac:dyDescent="0.25">
      <c r="A370" s="38" t="s">
        <v>2366</v>
      </c>
      <c r="B370" s="38" t="s">
        <v>24</v>
      </c>
      <c r="C370" s="39">
        <v>2539495.8199999998</v>
      </c>
      <c r="D370" s="38" t="s">
        <v>29</v>
      </c>
      <c r="E370" s="38" t="s">
        <v>446</v>
      </c>
      <c r="F370" s="40">
        <v>480</v>
      </c>
      <c r="G370" s="39">
        <v>1218957993.5999999</v>
      </c>
      <c r="H370" s="38" t="s">
        <v>447</v>
      </c>
    </row>
    <row r="371" spans="1:8" ht="15.75" customHeight="1" x14ac:dyDescent="0.25">
      <c r="A371" s="38" t="s">
        <v>2366</v>
      </c>
      <c r="B371" s="38" t="s">
        <v>24</v>
      </c>
      <c r="C371" s="39">
        <v>2571880.73</v>
      </c>
      <c r="D371" s="38" t="s">
        <v>40</v>
      </c>
      <c r="E371" s="38" t="s">
        <v>448</v>
      </c>
      <c r="F371" s="40">
        <v>480</v>
      </c>
      <c r="G371" s="39">
        <v>1234502750.4000001</v>
      </c>
      <c r="H371" s="41" t="s">
        <v>449</v>
      </c>
    </row>
    <row r="372" spans="1:8" ht="15.75" customHeight="1" x14ac:dyDescent="0.25">
      <c r="A372" s="38" t="s">
        <v>2366</v>
      </c>
      <c r="B372" s="38" t="s">
        <v>24</v>
      </c>
      <c r="C372" s="39">
        <v>2760373.3</v>
      </c>
      <c r="D372" s="38" t="s">
        <v>45</v>
      </c>
      <c r="E372" s="38" t="s">
        <v>448</v>
      </c>
      <c r="F372" s="40">
        <v>480</v>
      </c>
      <c r="G372" s="39">
        <v>1324979184</v>
      </c>
      <c r="H372" s="38" t="s">
        <v>450</v>
      </c>
    </row>
    <row r="373" spans="1:8" ht="15.75" customHeight="1" x14ac:dyDescent="0.25">
      <c r="A373" s="38" t="s">
        <v>2366</v>
      </c>
      <c r="B373" s="38" t="s">
        <v>24</v>
      </c>
      <c r="C373" s="39">
        <v>4594440.51</v>
      </c>
      <c r="D373" s="38" t="s">
        <v>48</v>
      </c>
      <c r="E373" s="38" t="s">
        <v>451</v>
      </c>
      <c r="F373" s="40">
        <v>480</v>
      </c>
      <c r="G373" s="39">
        <v>2205331444.8000002</v>
      </c>
      <c r="H373" s="41" t="s">
        <v>452</v>
      </c>
    </row>
    <row r="374" spans="1:8" ht="15.75" customHeight="1" x14ac:dyDescent="0.25">
      <c r="A374" s="38" t="s">
        <v>2366</v>
      </c>
      <c r="B374" s="38" t="s">
        <v>24</v>
      </c>
      <c r="C374" s="39">
        <v>6208000</v>
      </c>
      <c r="D374" s="38" t="s">
        <v>25</v>
      </c>
      <c r="E374" s="38" t="s">
        <v>448</v>
      </c>
      <c r="F374" s="40">
        <v>480</v>
      </c>
      <c r="G374" s="39">
        <v>2979840000</v>
      </c>
      <c r="H374" s="38" t="s">
        <v>84</v>
      </c>
    </row>
    <row r="375" spans="1:8" ht="15.75" customHeight="1" x14ac:dyDescent="0.25">
      <c r="C375" s="36"/>
      <c r="F375" s="42"/>
      <c r="G375" s="36"/>
    </row>
    <row r="376" spans="1:8" ht="15.75" customHeight="1" x14ac:dyDescent="0.25">
      <c r="A376" s="93" t="s">
        <v>453</v>
      </c>
      <c r="B376" s="94"/>
      <c r="C376" s="94"/>
      <c r="D376" s="94"/>
      <c r="E376" s="94"/>
      <c r="F376" s="94"/>
      <c r="G376" s="94"/>
      <c r="H376" s="95"/>
    </row>
    <row r="377" spans="1:8" ht="15.75" customHeight="1" x14ac:dyDescent="0.25">
      <c r="C377" s="36"/>
      <c r="E377" s="1" t="s">
        <v>2347</v>
      </c>
      <c r="F377" s="37">
        <v>5400</v>
      </c>
      <c r="G377" s="36"/>
    </row>
    <row r="378" spans="1:8" ht="15.75" customHeight="1" x14ac:dyDescent="0.25">
      <c r="A378" s="38" t="s">
        <v>11</v>
      </c>
      <c r="B378" s="38" t="s">
        <v>12</v>
      </c>
      <c r="C378" s="38" t="s">
        <v>13</v>
      </c>
      <c r="D378" s="38" t="s">
        <v>17</v>
      </c>
      <c r="E378" s="38" t="s">
        <v>18</v>
      </c>
      <c r="F378" s="38" t="s">
        <v>19</v>
      </c>
      <c r="G378" s="38" t="s">
        <v>20</v>
      </c>
      <c r="H378" s="38" t="s">
        <v>21</v>
      </c>
    </row>
    <row r="379" spans="1:8" ht="15.75" customHeight="1" x14ac:dyDescent="0.25">
      <c r="A379" s="38" t="s">
        <v>2367</v>
      </c>
      <c r="B379" s="38" t="s">
        <v>24</v>
      </c>
      <c r="C379" s="39">
        <v>1883.33</v>
      </c>
      <c r="D379" s="38" t="s">
        <v>40</v>
      </c>
      <c r="E379" s="38" t="s">
        <v>455</v>
      </c>
      <c r="F379" s="40">
        <v>5400</v>
      </c>
      <c r="G379" s="39">
        <v>10169982</v>
      </c>
      <c r="H379" s="38" t="s">
        <v>456</v>
      </c>
    </row>
    <row r="380" spans="1:8" ht="15.75" customHeight="1" x14ac:dyDescent="0.25">
      <c r="A380" s="38" t="s">
        <v>2367</v>
      </c>
      <c r="B380" s="38" t="s">
        <v>24</v>
      </c>
      <c r="C380" s="39">
        <v>1916.4</v>
      </c>
      <c r="D380" s="38" t="s">
        <v>163</v>
      </c>
      <c r="E380" s="38" t="s">
        <v>457</v>
      </c>
      <c r="F380" s="40">
        <v>5400</v>
      </c>
      <c r="G380" s="39">
        <v>10348560</v>
      </c>
      <c r="H380" s="41" t="s">
        <v>458</v>
      </c>
    </row>
    <row r="381" spans="1:8" ht="15.75" customHeight="1" x14ac:dyDescent="0.25">
      <c r="A381" s="38" t="s">
        <v>2367</v>
      </c>
      <c r="B381" s="38" t="s">
        <v>24</v>
      </c>
      <c r="C381" s="39">
        <v>2221.5100000000002</v>
      </c>
      <c r="D381" s="38" t="s">
        <v>70</v>
      </c>
      <c r="E381" s="38" t="s">
        <v>459</v>
      </c>
      <c r="F381" s="40">
        <v>5400</v>
      </c>
      <c r="G381" s="39">
        <v>11996154</v>
      </c>
      <c r="H381" s="41" t="s">
        <v>460</v>
      </c>
    </row>
    <row r="382" spans="1:8" ht="15.75" customHeight="1" x14ac:dyDescent="0.25">
      <c r="A382" s="38" t="s">
        <v>2367</v>
      </c>
      <c r="B382" s="38" t="s">
        <v>261</v>
      </c>
      <c r="C382" s="39">
        <v>2397.41</v>
      </c>
      <c r="D382" s="38" t="s">
        <v>29</v>
      </c>
      <c r="E382" s="38" t="s">
        <v>461</v>
      </c>
      <c r="F382" s="40">
        <v>5400</v>
      </c>
      <c r="G382" s="39">
        <v>12946014</v>
      </c>
      <c r="H382" s="38" t="s">
        <v>462</v>
      </c>
    </row>
    <row r="383" spans="1:8" ht="15.75" customHeight="1" x14ac:dyDescent="0.25">
      <c r="A383" s="38" t="s">
        <v>2367</v>
      </c>
      <c r="B383" s="38" t="s">
        <v>24</v>
      </c>
      <c r="C383" s="39">
        <v>2595.4899999999998</v>
      </c>
      <c r="D383" s="38" t="s">
        <v>156</v>
      </c>
      <c r="E383" s="38" t="s">
        <v>463</v>
      </c>
      <c r="F383" s="40">
        <v>5400</v>
      </c>
      <c r="G383" s="39">
        <v>14015646</v>
      </c>
      <c r="H383" s="38" t="s">
        <v>464</v>
      </c>
    </row>
    <row r="384" spans="1:8" ht="15.75" customHeight="1" x14ac:dyDescent="0.25">
      <c r="A384" s="38" t="s">
        <v>2367</v>
      </c>
      <c r="B384" s="38" t="s">
        <v>28</v>
      </c>
      <c r="C384" s="39">
        <v>2997.95</v>
      </c>
      <c r="D384" s="38" t="s">
        <v>70</v>
      </c>
      <c r="E384" s="38" t="s">
        <v>465</v>
      </c>
      <c r="F384" s="40">
        <v>5400</v>
      </c>
      <c r="G384" s="39">
        <v>16188930</v>
      </c>
      <c r="H384" s="41" t="s">
        <v>466</v>
      </c>
    </row>
    <row r="385" spans="1:8" ht="15.75" customHeight="1" x14ac:dyDescent="0.25">
      <c r="A385" s="38" t="s">
        <v>2367</v>
      </c>
      <c r="B385" s="38" t="s">
        <v>28</v>
      </c>
      <c r="C385" s="39">
        <v>3057.2</v>
      </c>
      <c r="D385" s="38" t="s">
        <v>163</v>
      </c>
      <c r="E385" s="38" t="s">
        <v>467</v>
      </c>
      <c r="F385" s="40">
        <v>5400</v>
      </c>
      <c r="G385" s="39">
        <v>16508880</v>
      </c>
      <c r="H385" s="41" t="s">
        <v>468</v>
      </c>
    </row>
    <row r="386" spans="1:8" ht="15.75" customHeight="1" x14ac:dyDescent="0.25">
      <c r="A386" s="38" t="s">
        <v>2367</v>
      </c>
      <c r="B386" s="38" t="s">
        <v>28</v>
      </c>
      <c r="C386" s="39">
        <v>3091.1</v>
      </c>
      <c r="D386" s="38" t="s">
        <v>40</v>
      </c>
      <c r="E386" s="38" t="s">
        <v>469</v>
      </c>
      <c r="F386" s="40">
        <v>5400</v>
      </c>
      <c r="G386" s="39">
        <v>16691940</v>
      </c>
      <c r="H386" s="38" t="s">
        <v>470</v>
      </c>
    </row>
    <row r="387" spans="1:8" ht="15.75" customHeight="1" x14ac:dyDescent="0.25">
      <c r="A387" s="38" t="s">
        <v>2367</v>
      </c>
      <c r="B387" s="38" t="s">
        <v>24</v>
      </c>
      <c r="C387" s="39">
        <v>3178</v>
      </c>
      <c r="D387" s="38" t="s">
        <v>54</v>
      </c>
      <c r="E387" s="38" t="s">
        <v>471</v>
      </c>
      <c r="F387" s="40">
        <v>5400</v>
      </c>
      <c r="G387" s="39">
        <v>17161200</v>
      </c>
      <c r="H387" s="41" t="s">
        <v>472</v>
      </c>
    </row>
    <row r="388" spans="1:8" ht="15.75" customHeight="1" x14ac:dyDescent="0.25">
      <c r="A388" s="38" t="s">
        <v>2367</v>
      </c>
      <c r="B388" s="38" t="s">
        <v>52</v>
      </c>
      <c r="C388" s="39">
        <v>3261.24</v>
      </c>
      <c r="D388" s="38" t="s">
        <v>29</v>
      </c>
      <c r="E388" s="38" t="s">
        <v>473</v>
      </c>
      <c r="F388" s="40">
        <v>5400</v>
      </c>
      <c r="G388" s="39">
        <v>17610696</v>
      </c>
      <c r="H388" s="38" t="s">
        <v>474</v>
      </c>
    </row>
    <row r="389" spans="1:8" ht="15.75" customHeight="1" x14ac:dyDescent="0.25">
      <c r="A389" s="38" t="s">
        <v>2367</v>
      </c>
      <c r="B389" s="38" t="s">
        <v>261</v>
      </c>
      <c r="C389" s="39">
        <v>3575.15</v>
      </c>
      <c r="D389" s="38" t="s">
        <v>70</v>
      </c>
      <c r="E389" s="38" t="s">
        <v>475</v>
      </c>
      <c r="F389" s="40">
        <v>5400</v>
      </c>
      <c r="G389" s="39">
        <v>19305810</v>
      </c>
      <c r="H389" s="41" t="s">
        <v>476</v>
      </c>
    </row>
    <row r="390" spans="1:8" ht="15.75" customHeight="1" x14ac:dyDescent="0.25">
      <c r="A390" s="38" t="s">
        <v>2367</v>
      </c>
      <c r="B390" s="38" t="s">
        <v>52</v>
      </c>
      <c r="C390" s="39">
        <v>3608.93</v>
      </c>
      <c r="D390" s="38" t="s">
        <v>40</v>
      </c>
      <c r="E390" s="38" t="s">
        <v>477</v>
      </c>
      <c r="F390" s="40">
        <v>5400</v>
      </c>
      <c r="G390" s="39">
        <v>19488222</v>
      </c>
      <c r="H390" s="38" t="s">
        <v>478</v>
      </c>
    </row>
    <row r="391" spans="1:8" ht="15.75" customHeight="1" x14ac:dyDescent="0.25">
      <c r="A391" s="38" t="s">
        <v>2367</v>
      </c>
      <c r="B391" s="38" t="s">
        <v>52</v>
      </c>
      <c r="C391" s="39">
        <v>3673.56</v>
      </c>
      <c r="D391" s="38" t="s">
        <v>163</v>
      </c>
      <c r="E391" s="41" t="s">
        <v>479</v>
      </c>
      <c r="F391" s="40">
        <v>5400</v>
      </c>
      <c r="G391" s="39">
        <v>19837224</v>
      </c>
      <c r="H391" s="41" t="s">
        <v>480</v>
      </c>
    </row>
    <row r="392" spans="1:8" ht="15.75" customHeight="1" x14ac:dyDescent="0.25">
      <c r="A392" s="38" t="s">
        <v>2367</v>
      </c>
      <c r="B392" s="38" t="s">
        <v>24</v>
      </c>
      <c r="C392" s="39">
        <v>3678</v>
      </c>
      <c r="D392" s="38" t="s">
        <v>25</v>
      </c>
      <c r="E392" s="38" t="s">
        <v>481</v>
      </c>
      <c r="F392" s="40">
        <v>5400</v>
      </c>
      <c r="G392" s="39">
        <v>19861200</v>
      </c>
      <c r="H392" s="38" t="s">
        <v>482</v>
      </c>
    </row>
    <row r="393" spans="1:8" ht="15.75" customHeight="1" x14ac:dyDescent="0.25">
      <c r="A393" s="38" t="s">
        <v>2367</v>
      </c>
      <c r="B393" s="38" t="s">
        <v>24</v>
      </c>
      <c r="C393" s="39">
        <v>3775.2</v>
      </c>
      <c r="D393" s="38" t="s">
        <v>48</v>
      </c>
      <c r="E393" s="38" t="s">
        <v>483</v>
      </c>
      <c r="F393" s="40">
        <v>5400</v>
      </c>
      <c r="G393" s="39">
        <v>20386080</v>
      </c>
      <c r="H393" s="41" t="s">
        <v>484</v>
      </c>
    </row>
    <row r="394" spans="1:8" ht="15.75" customHeight="1" x14ac:dyDescent="0.25">
      <c r="A394" s="38" t="s">
        <v>2367</v>
      </c>
      <c r="B394" s="38" t="s">
        <v>28</v>
      </c>
      <c r="C394" s="39">
        <v>3812.56</v>
      </c>
      <c r="D394" s="38" t="s">
        <v>29</v>
      </c>
      <c r="E394" s="38" t="s">
        <v>485</v>
      </c>
      <c r="F394" s="40">
        <v>5400</v>
      </c>
      <c r="G394" s="39">
        <v>20587824</v>
      </c>
      <c r="H394" s="38" t="s">
        <v>486</v>
      </c>
    </row>
    <row r="395" spans="1:8" ht="15.75" customHeight="1" x14ac:dyDescent="0.25">
      <c r="A395" s="38" t="s">
        <v>2367</v>
      </c>
      <c r="B395" s="38" t="s">
        <v>24</v>
      </c>
      <c r="C395" s="39">
        <v>4302.22</v>
      </c>
      <c r="D395" s="38" t="s">
        <v>45</v>
      </c>
      <c r="E395" s="38" t="s">
        <v>477</v>
      </c>
      <c r="F395" s="40">
        <v>5400</v>
      </c>
      <c r="G395" s="39">
        <v>23231988</v>
      </c>
      <c r="H395" s="38" t="s">
        <v>487</v>
      </c>
    </row>
    <row r="396" spans="1:8" ht="15.75" customHeight="1" x14ac:dyDescent="0.25">
      <c r="A396" s="38" t="s">
        <v>2367</v>
      </c>
      <c r="B396" s="38" t="s">
        <v>52</v>
      </c>
      <c r="C396" s="39">
        <v>92874.64</v>
      </c>
      <c r="D396" s="38" t="s">
        <v>70</v>
      </c>
      <c r="E396" s="38" t="s">
        <v>488</v>
      </c>
      <c r="F396" s="40">
        <v>5400</v>
      </c>
      <c r="G396" s="39">
        <v>501523056</v>
      </c>
      <c r="H396" s="38" t="s">
        <v>489</v>
      </c>
    </row>
    <row r="397" spans="1:8" ht="15.75" customHeight="1" x14ac:dyDescent="0.25">
      <c r="A397" s="38" t="s">
        <v>2367</v>
      </c>
      <c r="B397" s="38" t="s">
        <v>24</v>
      </c>
      <c r="C397" s="39">
        <v>98613.97</v>
      </c>
      <c r="D397" s="38" t="s">
        <v>67</v>
      </c>
      <c r="E397" s="38" t="s">
        <v>490</v>
      </c>
      <c r="F397" s="40">
        <v>5400</v>
      </c>
      <c r="G397" s="39">
        <v>532515438</v>
      </c>
      <c r="H397" s="38" t="s">
        <v>491</v>
      </c>
    </row>
    <row r="398" spans="1:8" ht="15.75" customHeight="1" x14ac:dyDescent="0.25">
      <c r="A398" s="38" t="s">
        <v>2367</v>
      </c>
      <c r="B398" s="38" t="s">
        <v>24</v>
      </c>
      <c r="C398" s="39">
        <v>98652.37</v>
      </c>
      <c r="D398" s="38" t="s">
        <v>29</v>
      </c>
      <c r="E398" s="38" t="s">
        <v>492</v>
      </c>
      <c r="F398" s="40">
        <v>5400</v>
      </c>
      <c r="G398" s="39">
        <v>532722798</v>
      </c>
      <c r="H398" s="38" t="s">
        <v>493</v>
      </c>
    </row>
    <row r="399" spans="1:8" ht="15.75" customHeight="1" x14ac:dyDescent="0.25">
      <c r="C399" s="36"/>
      <c r="F399" s="42"/>
      <c r="G399" s="36"/>
    </row>
    <row r="400" spans="1:8" ht="15.75" customHeight="1" x14ac:dyDescent="0.25">
      <c r="A400" s="93" t="s">
        <v>494</v>
      </c>
      <c r="B400" s="94"/>
      <c r="C400" s="94"/>
      <c r="D400" s="94"/>
      <c r="E400" s="94"/>
      <c r="F400" s="94"/>
      <c r="G400" s="94"/>
      <c r="H400" s="95"/>
    </row>
    <row r="401" spans="1:8" ht="15.75" customHeight="1" x14ac:dyDescent="0.25">
      <c r="C401" s="36"/>
      <c r="E401" s="1" t="s">
        <v>2347</v>
      </c>
      <c r="F401" s="37">
        <v>3600</v>
      </c>
      <c r="G401" s="36"/>
    </row>
    <row r="402" spans="1:8" ht="15.75" customHeight="1" x14ac:dyDescent="0.25">
      <c r="A402" s="38" t="s">
        <v>11</v>
      </c>
      <c r="B402" s="38" t="s">
        <v>12</v>
      </c>
      <c r="C402" s="38" t="s">
        <v>13</v>
      </c>
      <c r="D402" s="38" t="s">
        <v>17</v>
      </c>
      <c r="E402" s="38" t="s">
        <v>18</v>
      </c>
      <c r="F402" s="38" t="s">
        <v>19</v>
      </c>
      <c r="G402" s="38" t="s">
        <v>20</v>
      </c>
      <c r="H402" s="38" t="s">
        <v>21</v>
      </c>
    </row>
    <row r="403" spans="1:8" ht="15.75" customHeight="1" x14ac:dyDescent="0.25">
      <c r="A403" s="38" t="s">
        <v>2368</v>
      </c>
      <c r="B403" s="38" t="s">
        <v>24</v>
      </c>
      <c r="C403" s="39">
        <v>161477.26999999999</v>
      </c>
      <c r="D403" s="38" t="s">
        <v>67</v>
      </c>
      <c r="E403" s="38" t="s">
        <v>496</v>
      </c>
      <c r="F403" s="40">
        <v>3600</v>
      </c>
      <c r="G403" s="39">
        <v>581318172</v>
      </c>
      <c r="H403" s="38" t="s">
        <v>497</v>
      </c>
    </row>
    <row r="404" spans="1:8" ht="15.75" customHeight="1" x14ac:dyDescent="0.25">
      <c r="A404" s="38" t="s">
        <v>2368</v>
      </c>
      <c r="B404" s="38" t="s">
        <v>24</v>
      </c>
      <c r="C404" s="39">
        <v>187731</v>
      </c>
      <c r="D404" s="38" t="s">
        <v>54</v>
      </c>
      <c r="E404" s="38" t="s">
        <v>498</v>
      </c>
      <c r="F404" s="40">
        <v>3600</v>
      </c>
      <c r="G404" s="39">
        <v>675831600</v>
      </c>
      <c r="H404" s="41" t="s">
        <v>499</v>
      </c>
    </row>
    <row r="405" spans="1:8" ht="15.75" customHeight="1" x14ac:dyDescent="0.25">
      <c r="A405" s="38" t="s">
        <v>2368</v>
      </c>
      <c r="B405" s="38" t="s">
        <v>24</v>
      </c>
      <c r="C405" s="39">
        <v>219736.85</v>
      </c>
      <c r="D405" s="38" t="s">
        <v>45</v>
      </c>
      <c r="E405" s="38" t="s">
        <v>500</v>
      </c>
      <c r="F405" s="40">
        <v>3600</v>
      </c>
      <c r="G405" s="39">
        <v>791052660</v>
      </c>
      <c r="H405" s="41" t="s">
        <v>501</v>
      </c>
    </row>
    <row r="406" spans="1:8" ht="15.75" customHeight="1" x14ac:dyDescent="0.25">
      <c r="A406" s="38" t="s">
        <v>2368</v>
      </c>
      <c r="B406" s="38" t="s">
        <v>24</v>
      </c>
      <c r="C406" s="39">
        <v>224931</v>
      </c>
      <c r="D406" s="38" t="s">
        <v>443</v>
      </c>
      <c r="E406" s="38" t="s">
        <v>502</v>
      </c>
      <c r="F406" s="40">
        <v>3600</v>
      </c>
      <c r="G406" s="39">
        <v>809751600</v>
      </c>
      <c r="H406" s="41" t="s">
        <v>503</v>
      </c>
    </row>
    <row r="407" spans="1:8" ht="15.75" customHeight="1" x14ac:dyDescent="0.25">
      <c r="A407" s="38" t="s">
        <v>2368</v>
      </c>
      <c r="B407" s="38" t="s">
        <v>24</v>
      </c>
      <c r="C407" s="39">
        <v>243748.86</v>
      </c>
      <c r="D407" s="38" t="s">
        <v>70</v>
      </c>
      <c r="E407" s="38" t="s">
        <v>504</v>
      </c>
      <c r="F407" s="40">
        <v>3600</v>
      </c>
      <c r="G407" s="39">
        <v>877495896</v>
      </c>
      <c r="H407" s="41" t="s">
        <v>505</v>
      </c>
    </row>
    <row r="408" spans="1:8" ht="15.75" customHeight="1" x14ac:dyDescent="0.25">
      <c r="A408" s="38" t="s">
        <v>2368</v>
      </c>
      <c r="B408" s="38" t="s">
        <v>24</v>
      </c>
      <c r="C408" s="39">
        <v>248231.15</v>
      </c>
      <c r="D408" s="38" t="s">
        <v>40</v>
      </c>
      <c r="E408" s="38" t="s">
        <v>506</v>
      </c>
      <c r="F408" s="40">
        <v>3600</v>
      </c>
      <c r="G408" s="39">
        <v>893632140</v>
      </c>
      <c r="H408" s="41" t="s">
        <v>507</v>
      </c>
    </row>
    <row r="409" spans="1:8" ht="15.75" customHeight="1" x14ac:dyDescent="0.25">
      <c r="A409" s="38" t="s">
        <v>2368</v>
      </c>
      <c r="B409" s="38" t="s">
        <v>24</v>
      </c>
      <c r="C409" s="39">
        <v>258383.89</v>
      </c>
      <c r="D409" s="38" t="s">
        <v>156</v>
      </c>
      <c r="E409" s="38" t="s">
        <v>506</v>
      </c>
      <c r="F409" s="40">
        <v>3600</v>
      </c>
      <c r="G409" s="39">
        <v>930182004</v>
      </c>
      <c r="H409" s="38" t="s">
        <v>508</v>
      </c>
    </row>
    <row r="410" spans="1:8" ht="15.75" customHeight="1" x14ac:dyDescent="0.25">
      <c r="A410" s="38" t="s">
        <v>2368</v>
      </c>
      <c r="B410" s="38" t="s">
        <v>24</v>
      </c>
      <c r="C410" s="39">
        <v>258725</v>
      </c>
      <c r="D410" s="38" t="s">
        <v>509</v>
      </c>
      <c r="E410" s="38" t="s">
        <v>510</v>
      </c>
      <c r="F410" s="40">
        <v>3600</v>
      </c>
      <c r="G410" s="39">
        <v>931410000</v>
      </c>
      <c r="H410" s="41" t="s">
        <v>511</v>
      </c>
    </row>
    <row r="411" spans="1:8" ht="15.75" customHeight="1" x14ac:dyDescent="0.25">
      <c r="A411" s="38" t="s">
        <v>2368</v>
      </c>
      <c r="B411" s="38" t="s">
        <v>24</v>
      </c>
      <c r="C411" s="39">
        <v>281265.39</v>
      </c>
      <c r="D411" s="38" t="s">
        <v>29</v>
      </c>
      <c r="E411" s="38" t="s">
        <v>512</v>
      </c>
      <c r="F411" s="40">
        <v>3600</v>
      </c>
      <c r="G411" s="39">
        <v>1012555404</v>
      </c>
      <c r="H411" s="38" t="s">
        <v>513</v>
      </c>
    </row>
    <row r="412" spans="1:8" ht="15.75" customHeight="1" x14ac:dyDescent="0.25">
      <c r="A412" s="38" t="s">
        <v>2368</v>
      </c>
      <c r="B412" s="38" t="s">
        <v>24</v>
      </c>
      <c r="C412" s="39">
        <v>317485.49</v>
      </c>
      <c r="D412" s="38" t="s">
        <v>48</v>
      </c>
      <c r="E412" s="38" t="s">
        <v>514</v>
      </c>
      <c r="F412" s="40">
        <v>3600</v>
      </c>
      <c r="G412" s="39">
        <v>1142947764</v>
      </c>
      <c r="H412" s="41" t="s">
        <v>515</v>
      </c>
    </row>
    <row r="413" spans="1:8" ht="15.75" customHeight="1" x14ac:dyDescent="0.25">
      <c r="C413" s="36"/>
      <c r="F413" s="42"/>
      <c r="G413" s="36"/>
    </row>
    <row r="414" spans="1:8" ht="15.75" customHeight="1" x14ac:dyDescent="0.25">
      <c r="A414" s="93" t="s">
        <v>516</v>
      </c>
      <c r="B414" s="94"/>
      <c r="C414" s="94"/>
      <c r="D414" s="94"/>
      <c r="E414" s="94"/>
      <c r="F414" s="94"/>
      <c r="G414" s="94"/>
      <c r="H414" s="95"/>
    </row>
    <row r="415" spans="1:8" ht="15.75" customHeight="1" x14ac:dyDescent="0.25">
      <c r="C415" s="36"/>
      <c r="E415" s="1" t="s">
        <v>2347</v>
      </c>
      <c r="F415" s="37">
        <v>900</v>
      </c>
      <c r="G415" s="36"/>
    </row>
    <row r="416" spans="1:8" ht="15.75" customHeight="1" x14ac:dyDescent="0.25">
      <c r="A416" s="38" t="s">
        <v>11</v>
      </c>
      <c r="B416" s="38" t="s">
        <v>12</v>
      </c>
      <c r="C416" s="38" t="s">
        <v>13</v>
      </c>
      <c r="D416" s="38" t="s">
        <v>17</v>
      </c>
      <c r="E416" s="38" t="s">
        <v>18</v>
      </c>
      <c r="F416" s="38" t="s">
        <v>19</v>
      </c>
      <c r="G416" s="38" t="s">
        <v>20</v>
      </c>
      <c r="H416" s="38" t="s">
        <v>21</v>
      </c>
    </row>
    <row r="417" spans="1:8" ht="15.75" customHeight="1" x14ac:dyDescent="0.25">
      <c r="A417" s="38" t="s">
        <v>2369</v>
      </c>
      <c r="B417" s="38" t="s">
        <v>24</v>
      </c>
      <c r="C417" s="39">
        <v>277598.34000000003</v>
      </c>
      <c r="D417" s="38" t="s">
        <v>48</v>
      </c>
      <c r="E417" s="38" t="s">
        <v>518</v>
      </c>
      <c r="F417" s="40">
        <v>900</v>
      </c>
      <c r="G417" s="39">
        <v>249838506</v>
      </c>
      <c r="H417" s="41" t="s">
        <v>519</v>
      </c>
    </row>
    <row r="418" spans="1:8" ht="15.75" customHeight="1" x14ac:dyDescent="0.25">
      <c r="A418" s="38" t="s">
        <v>2369</v>
      </c>
      <c r="B418" s="38" t="s">
        <v>24</v>
      </c>
      <c r="C418" s="39">
        <v>317110.46999999997</v>
      </c>
      <c r="D418" s="38" t="s">
        <v>40</v>
      </c>
      <c r="E418" s="38" t="s">
        <v>43</v>
      </c>
      <c r="F418" s="40">
        <v>900</v>
      </c>
      <c r="G418" s="39">
        <v>285399423</v>
      </c>
      <c r="H418" s="41" t="s">
        <v>520</v>
      </c>
    </row>
    <row r="419" spans="1:8" ht="15.75" customHeight="1" x14ac:dyDescent="0.25">
      <c r="A419" s="38" t="s">
        <v>2369</v>
      </c>
      <c r="B419" s="38" t="s">
        <v>28</v>
      </c>
      <c r="C419" s="39">
        <v>332721.71000000002</v>
      </c>
      <c r="D419" s="38" t="s">
        <v>40</v>
      </c>
      <c r="E419" s="38" t="s">
        <v>521</v>
      </c>
      <c r="F419" s="40">
        <v>900</v>
      </c>
      <c r="G419" s="39">
        <v>299449539</v>
      </c>
      <c r="H419" s="41" t="s">
        <v>522</v>
      </c>
    </row>
    <row r="420" spans="1:8" ht="15.75" customHeight="1" x14ac:dyDescent="0.25">
      <c r="A420" s="38" t="s">
        <v>2369</v>
      </c>
      <c r="B420" s="38" t="s">
        <v>24</v>
      </c>
      <c r="C420" s="39">
        <v>333658.58</v>
      </c>
      <c r="D420" s="38" t="s">
        <v>70</v>
      </c>
      <c r="E420" s="38" t="s">
        <v>523</v>
      </c>
      <c r="F420" s="40">
        <v>900</v>
      </c>
      <c r="G420" s="39">
        <v>300292722</v>
      </c>
      <c r="H420" s="38" t="s">
        <v>524</v>
      </c>
    </row>
    <row r="421" spans="1:8" ht="15.75" customHeight="1" x14ac:dyDescent="0.25">
      <c r="A421" s="38" t="s">
        <v>2369</v>
      </c>
      <c r="B421" s="38" t="s">
        <v>24</v>
      </c>
      <c r="C421" s="39">
        <v>339000</v>
      </c>
      <c r="D421" s="38" t="s">
        <v>54</v>
      </c>
      <c r="E421" s="38" t="s">
        <v>525</v>
      </c>
      <c r="F421" s="40">
        <v>900</v>
      </c>
      <c r="G421" s="39">
        <v>305100000</v>
      </c>
      <c r="H421" s="41" t="s">
        <v>526</v>
      </c>
    </row>
    <row r="422" spans="1:8" ht="15.75" customHeight="1" x14ac:dyDescent="0.25">
      <c r="A422" s="38" t="s">
        <v>2369</v>
      </c>
      <c r="B422" s="38" t="s">
        <v>24</v>
      </c>
      <c r="C422" s="39">
        <v>349804.33</v>
      </c>
      <c r="D422" s="38" t="s">
        <v>67</v>
      </c>
      <c r="E422" s="38" t="s">
        <v>418</v>
      </c>
      <c r="F422" s="40">
        <v>900</v>
      </c>
      <c r="G422" s="39">
        <v>314823897</v>
      </c>
      <c r="H422" s="38" t="s">
        <v>527</v>
      </c>
    </row>
    <row r="423" spans="1:8" ht="15.75" customHeight="1" x14ac:dyDescent="0.25">
      <c r="A423" s="38" t="s">
        <v>2369</v>
      </c>
      <c r="B423" s="38" t="s">
        <v>24</v>
      </c>
      <c r="C423" s="39">
        <v>352236.55</v>
      </c>
      <c r="D423" s="38" t="s">
        <v>398</v>
      </c>
      <c r="E423" s="38" t="s">
        <v>525</v>
      </c>
      <c r="F423" s="40">
        <v>900</v>
      </c>
      <c r="G423" s="39">
        <v>317012895</v>
      </c>
      <c r="H423" s="41" t="s">
        <v>528</v>
      </c>
    </row>
    <row r="424" spans="1:8" ht="15.75" customHeight="1" x14ac:dyDescent="0.25">
      <c r="A424" s="38" t="s">
        <v>2369</v>
      </c>
      <c r="B424" s="38" t="s">
        <v>24</v>
      </c>
      <c r="C424" s="39">
        <v>363133.54</v>
      </c>
      <c r="D424" s="38" t="s">
        <v>45</v>
      </c>
      <c r="E424" s="38" t="s">
        <v>43</v>
      </c>
      <c r="F424" s="40">
        <v>900</v>
      </c>
      <c r="G424" s="39">
        <v>326820186</v>
      </c>
      <c r="H424" s="38" t="s">
        <v>529</v>
      </c>
    </row>
    <row r="425" spans="1:8" ht="15.75" customHeight="1" x14ac:dyDescent="0.25">
      <c r="C425" s="36"/>
      <c r="F425" s="42"/>
      <c r="G425" s="36"/>
    </row>
    <row r="426" spans="1:8" ht="15.75" customHeight="1" x14ac:dyDescent="0.25">
      <c r="A426" s="93" t="s">
        <v>530</v>
      </c>
      <c r="B426" s="94"/>
      <c r="C426" s="94"/>
      <c r="D426" s="94"/>
      <c r="E426" s="94"/>
      <c r="F426" s="94"/>
      <c r="G426" s="94"/>
      <c r="H426" s="95"/>
    </row>
    <row r="427" spans="1:8" ht="15.75" customHeight="1" x14ac:dyDescent="0.25">
      <c r="C427" s="36"/>
      <c r="E427" s="1" t="s">
        <v>2347</v>
      </c>
      <c r="F427" s="37">
        <v>1000</v>
      </c>
      <c r="G427" s="36"/>
    </row>
    <row r="428" spans="1:8" ht="15.75" customHeight="1" x14ac:dyDescent="0.25">
      <c r="A428" s="38" t="s">
        <v>11</v>
      </c>
      <c r="B428" s="38" t="s">
        <v>12</v>
      </c>
      <c r="C428" s="38" t="s">
        <v>13</v>
      </c>
      <c r="D428" s="38" t="s">
        <v>17</v>
      </c>
      <c r="E428" s="38" t="s">
        <v>18</v>
      </c>
      <c r="F428" s="38" t="s">
        <v>19</v>
      </c>
      <c r="G428" s="38" t="s">
        <v>20</v>
      </c>
      <c r="H428" s="38" t="s">
        <v>21</v>
      </c>
    </row>
    <row r="429" spans="1:8" ht="15.75" customHeight="1" x14ac:dyDescent="0.25">
      <c r="A429" s="38" t="s">
        <v>2370</v>
      </c>
      <c r="B429" s="38" t="s">
        <v>24</v>
      </c>
      <c r="C429" s="39">
        <v>109974.15</v>
      </c>
      <c r="D429" s="38" t="s">
        <v>29</v>
      </c>
      <c r="E429" s="38" t="s">
        <v>532</v>
      </c>
      <c r="F429" s="40">
        <v>1000</v>
      </c>
      <c r="G429" s="39">
        <v>109974150</v>
      </c>
      <c r="H429" s="38" t="s">
        <v>533</v>
      </c>
    </row>
    <row r="430" spans="1:8" ht="15.75" customHeight="1" x14ac:dyDescent="0.25">
      <c r="A430" s="38" t="s">
        <v>2370</v>
      </c>
      <c r="B430" s="38" t="s">
        <v>24</v>
      </c>
      <c r="C430" s="39">
        <v>119005.44</v>
      </c>
      <c r="D430" s="38" t="s">
        <v>398</v>
      </c>
      <c r="E430" s="38" t="s">
        <v>534</v>
      </c>
      <c r="F430" s="40">
        <v>1000</v>
      </c>
      <c r="G430" s="39">
        <v>119005440</v>
      </c>
      <c r="H430" s="41" t="s">
        <v>535</v>
      </c>
    </row>
    <row r="431" spans="1:8" ht="15.75" customHeight="1" x14ac:dyDescent="0.25">
      <c r="A431" s="38" t="s">
        <v>2370</v>
      </c>
      <c r="B431" s="38" t="s">
        <v>24</v>
      </c>
      <c r="C431" s="39">
        <v>131590.56</v>
      </c>
      <c r="D431" s="38" t="s">
        <v>70</v>
      </c>
      <c r="E431" s="38" t="s">
        <v>536</v>
      </c>
      <c r="F431" s="40">
        <v>1000</v>
      </c>
      <c r="G431" s="39">
        <v>131590560</v>
      </c>
      <c r="H431" s="41" t="s">
        <v>537</v>
      </c>
    </row>
    <row r="432" spans="1:8" ht="15.75" customHeight="1" x14ac:dyDescent="0.25">
      <c r="A432" s="38" t="s">
        <v>2370</v>
      </c>
      <c r="B432" s="38" t="s">
        <v>24</v>
      </c>
      <c r="C432" s="39">
        <v>131629.5</v>
      </c>
      <c r="D432" s="38" t="s">
        <v>40</v>
      </c>
      <c r="E432" s="38" t="s">
        <v>538</v>
      </c>
      <c r="F432" s="40">
        <v>1000</v>
      </c>
      <c r="G432" s="39">
        <v>131629500</v>
      </c>
      <c r="H432" s="41" t="s">
        <v>539</v>
      </c>
    </row>
    <row r="433" spans="1:8" ht="15.75" customHeight="1" x14ac:dyDescent="0.25">
      <c r="A433" s="38" t="s">
        <v>2370</v>
      </c>
      <c r="B433" s="38" t="s">
        <v>24</v>
      </c>
      <c r="C433" s="39">
        <v>162148</v>
      </c>
      <c r="D433" s="38" t="s">
        <v>45</v>
      </c>
      <c r="E433" s="38" t="s">
        <v>538</v>
      </c>
      <c r="F433" s="40">
        <v>1000</v>
      </c>
      <c r="G433" s="39">
        <v>162148000</v>
      </c>
      <c r="H433" s="41" t="s">
        <v>540</v>
      </c>
    </row>
    <row r="434" spans="1:8" ht="15.75" customHeight="1" x14ac:dyDescent="0.25">
      <c r="C434" s="36"/>
      <c r="F434" s="42"/>
      <c r="G434" s="36"/>
    </row>
    <row r="435" spans="1:8" ht="15.75" customHeight="1" x14ac:dyDescent="0.25">
      <c r="A435" s="93" t="s">
        <v>541</v>
      </c>
      <c r="B435" s="94"/>
      <c r="C435" s="94"/>
      <c r="D435" s="94"/>
      <c r="E435" s="94"/>
      <c r="F435" s="94"/>
      <c r="G435" s="94"/>
      <c r="H435" s="95"/>
    </row>
    <row r="436" spans="1:8" ht="15.75" customHeight="1" x14ac:dyDescent="0.25">
      <c r="C436" s="36"/>
      <c r="E436" s="1" t="s">
        <v>2347</v>
      </c>
      <c r="F436" s="37">
        <v>300</v>
      </c>
      <c r="G436" s="36"/>
    </row>
    <row r="437" spans="1:8" ht="15.75" customHeight="1" x14ac:dyDescent="0.25">
      <c r="A437" s="38" t="s">
        <v>11</v>
      </c>
      <c r="B437" s="38" t="s">
        <v>12</v>
      </c>
      <c r="C437" s="38" t="s">
        <v>13</v>
      </c>
      <c r="D437" s="38" t="s">
        <v>17</v>
      </c>
      <c r="E437" s="38" t="s">
        <v>18</v>
      </c>
      <c r="F437" s="38" t="s">
        <v>19</v>
      </c>
      <c r="G437" s="38" t="s">
        <v>20</v>
      </c>
      <c r="H437" s="38" t="s">
        <v>21</v>
      </c>
    </row>
    <row r="438" spans="1:8" ht="15.75" customHeight="1" x14ac:dyDescent="0.25">
      <c r="A438" s="38" t="s">
        <v>2371</v>
      </c>
      <c r="B438" s="38" t="s">
        <v>24</v>
      </c>
      <c r="C438" s="39">
        <v>168571.22</v>
      </c>
      <c r="D438" s="38" t="s">
        <v>40</v>
      </c>
      <c r="E438" s="38" t="s">
        <v>543</v>
      </c>
      <c r="F438" s="40">
        <v>300</v>
      </c>
      <c r="G438" s="39">
        <v>50571366</v>
      </c>
      <c r="H438" s="41" t="s">
        <v>544</v>
      </c>
    </row>
    <row r="439" spans="1:8" ht="15.75" customHeight="1" x14ac:dyDescent="0.25">
      <c r="A439" s="38" t="s">
        <v>2371</v>
      </c>
      <c r="B439" s="38" t="s">
        <v>24</v>
      </c>
      <c r="C439" s="39">
        <v>169150</v>
      </c>
      <c r="D439" s="38" t="s">
        <v>54</v>
      </c>
      <c r="E439" s="38" t="s">
        <v>545</v>
      </c>
      <c r="F439" s="40">
        <v>300</v>
      </c>
      <c r="G439" s="39">
        <v>50745000</v>
      </c>
      <c r="H439" s="41" t="s">
        <v>546</v>
      </c>
    </row>
    <row r="440" spans="1:8" ht="15.75" customHeight="1" x14ac:dyDescent="0.25">
      <c r="A440" s="38" t="s">
        <v>2371</v>
      </c>
      <c r="B440" s="38" t="s">
        <v>24</v>
      </c>
      <c r="C440" s="39">
        <v>169589.06</v>
      </c>
      <c r="D440" s="38" t="s">
        <v>70</v>
      </c>
      <c r="E440" s="38" t="s">
        <v>547</v>
      </c>
      <c r="F440" s="40">
        <v>300</v>
      </c>
      <c r="G440" s="39">
        <v>50876718</v>
      </c>
      <c r="H440" s="38" t="s">
        <v>548</v>
      </c>
    </row>
    <row r="441" spans="1:8" ht="15.75" customHeight="1" x14ac:dyDescent="0.25">
      <c r="A441" s="38" t="s">
        <v>2371</v>
      </c>
      <c r="B441" s="38" t="s">
        <v>24</v>
      </c>
      <c r="C441" s="39">
        <v>170092.53</v>
      </c>
      <c r="D441" s="38" t="s">
        <v>67</v>
      </c>
      <c r="E441" s="38" t="s">
        <v>549</v>
      </c>
      <c r="F441" s="40">
        <v>300</v>
      </c>
      <c r="G441" s="39">
        <v>51027759</v>
      </c>
      <c r="H441" s="38" t="s">
        <v>550</v>
      </c>
    </row>
    <row r="442" spans="1:8" ht="15.75" customHeight="1" x14ac:dyDescent="0.25">
      <c r="A442" s="38" t="s">
        <v>2371</v>
      </c>
      <c r="B442" s="38" t="s">
        <v>24</v>
      </c>
      <c r="C442" s="39">
        <v>174977.59</v>
      </c>
      <c r="D442" s="38" t="s">
        <v>48</v>
      </c>
      <c r="E442" s="38" t="s">
        <v>551</v>
      </c>
      <c r="F442" s="40">
        <v>300</v>
      </c>
      <c r="G442" s="39">
        <v>52493277</v>
      </c>
      <c r="H442" s="41" t="s">
        <v>552</v>
      </c>
    </row>
    <row r="443" spans="1:8" ht="15.75" customHeight="1" x14ac:dyDescent="0.25">
      <c r="A443" s="38" t="s">
        <v>2371</v>
      </c>
      <c r="B443" s="38" t="s">
        <v>24</v>
      </c>
      <c r="C443" s="39">
        <v>175127.27</v>
      </c>
      <c r="D443" s="38" t="s">
        <v>189</v>
      </c>
      <c r="E443" s="38" t="s">
        <v>553</v>
      </c>
      <c r="F443" s="40">
        <v>300</v>
      </c>
      <c r="G443" s="39">
        <v>52538181</v>
      </c>
      <c r="H443" s="41" t="s">
        <v>554</v>
      </c>
    </row>
    <row r="444" spans="1:8" ht="15.75" customHeight="1" x14ac:dyDescent="0.25">
      <c r="A444" s="38" t="s">
        <v>2371</v>
      </c>
      <c r="B444" s="38" t="s">
        <v>24</v>
      </c>
      <c r="C444" s="39">
        <v>199622.41</v>
      </c>
      <c r="D444" s="38" t="s">
        <v>45</v>
      </c>
      <c r="E444" s="38" t="s">
        <v>543</v>
      </c>
      <c r="F444" s="40">
        <v>300</v>
      </c>
      <c r="G444" s="39">
        <v>59886723</v>
      </c>
      <c r="H444" s="41" t="s">
        <v>555</v>
      </c>
    </row>
    <row r="445" spans="1:8" ht="15.75" customHeight="1" x14ac:dyDescent="0.25">
      <c r="A445" s="38" t="s">
        <v>2371</v>
      </c>
      <c r="B445" s="38" t="s">
        <v>24</v>
      </c>
      <c r="C445" s="39">
        <v>254847.94</v>
      </c>
      <c r="D445" s="38" t="s">
        <v>85</v>
      </c>
      <c r="E445" s="38" t="s">
        <v>543</v>
      </c>
      <c r="F445" s="40">
        <v>300</v>
      </c>
      <c r="G445" s="39">
        <v>76454382</v>
      </c>
      <c r="H445" s="41" t="s">
        <v>556</v>
      </c>
    </row>
    <row r="446" spans="1:8" ht="15.75" customHeight="1" x14ac:dyDescent="0.25">
      <c r="C446" s="36"/>
      <c r="F446" s="42"/>
      <c r="G446" s="36"/>
    </row>
    <row r="447" spans="1:8" ht="15.75" customHeight="1" x14ac:dyDescent="0.25">
      <c r="A447" s="93" t="s">
        <v>557</v>
      </c>
      <c r="B447" s="94"/>
      <c r="C447" s="94"/>
      <c r="D447" s="94"/>
      <c r="E447" s="94"/>
      <c r="F447" s="94"/>
      <c r="G447" s="94"/>
      <c r="H447" s="95"/>
    </row>
    <row r="448" spans="1:8" ht="15.75" customHeight="1" x14ac:dyDescent="0.25">
      <c r="C448" s="36"/>
      <c r="E448" s="1" t="s">
        <v>2347</v>
      </c>
      <c r="F448" s="37">
        <v>13000</v>
      </c>
      <c r="G448" s="36"/>
    </row>
    <row r="449" spans="1:8" ht="15.75" customHeight="1" x14ac:dyDescent="0.25">
      <c r="A449" s="38" t="s">
        <v>11</v>
      </c>
      <c r="B449" s="38" t="s">
        <v>12</v>
      </c>
      <c r="C449" s="38" t="s">
        <v>13</v>
      </c>
      <c r="D449" s="38" t="s">
        <v>17</v>
      </c>
      <c r="E449" s="38" t="s">
        <v>18</v>
      </c>
      <c r="F449" s="38" t="s">
        <v>19</v>
      </c>
      <c r="G449" s="38" t="s">
        <v>20</v>
      </c>
      <c r="H449" s="38" t="s">
        <v>21</v>
      </c>
    </row>
    <row r="450" spans="1:8" ht="15.75" customHeight="1" x14ac:dyDescent="0.25">
      <c r="A450" s="38" t="s">
        <v>2372</v>
      </c>
      <c r="B450" s="38" t="s">
        <v>24</v>
      </c>
      <c r="C450" s="39">
        <v>235360.19</v>
      </c>
      <c r="D450" s="38" t="s">
        <v>40</v>
      </c>
      <c r="E450" s="38" t="s">
        <v>559</v>
      </c>
      <c r="F450" s="40">
        <v>13000</v>
      </c>
      <c r="G450" s="39">
        <v>3059682470</v>
      </c>
      <c r="H450" s="41" t="s">
        <v>560</v>
      </c>
    </row>
    <row r="451" spans="1:8" ht="15.75" customHeight="1" x14ac:dyDescent="0.25">
      <c r="A451" s="38" t="s">
        <v>2372</v>
      </c>
      <c r="B451" s="38" t="s">
        <v>24</v>
      </c>
      <c r="C451" s="39">
        <v>237500</v>
      </c>
      <c r="D451" s="38" t="s">
        <v>54</v>
      </c>
      <c r="E451" s="38" t="s">
        <v>562</v>
      </c>
      <c r="F451" s="40">
        <v>13000</v>
      </c>
      <c r="G451" s="39">
        <v>3087500000</v>
      </c>
      <c r="H451" s="41" t="s">
        <v>563</v>
      </c>
    </row>
    <row r="452" spans="1:8" ht="15.75" customHeight="1" x14ac:dyDescent="0.25">
      <c r="A452" s="38" t="s">
        <v>2372</v>
      </c>
      <c r="B452" s="38" t="s">
        <v>24</v>
      </c>
      <c r="C452" s="39">
        <v>264326.3</v>
      </c>
      <c r="D452" s="38" t="s">
        <v>70</v>
      </c>
      <c r="E452" s="38" t="s">
        <v>564</v>
      </c>
      <c r="F452" s="40">
        <v>13000</v>
      </c>
      <c r="G452" s="39">
        <v>3436241900</v>
      </c>
      <c r="H452" s="41" t="s">
        <v>565</v>
      </c>
    </row>
    <row r="453" spans="1:8" ht="15.75" customHeight="1" x14ac:dyDescent="0.25">
      <c r="A453" s="38" t="s">
        <v>2372</v>
      </c>
      <c r="B453" s="38" t="s">
        <v>24</v>
      </c>
      <c r="C453" s="39">
        <v>271092.78000000003</v>
      </c>
      <c r="D453" s="38" t="s">
        <v>67</v>
      </c>
      <c r="E453" s="38" t="s">
        <v>418</v>
      </c>
      <c r="F453" s="40">
        <v>13000</v>
      </c>
      <c r="G453" s="39">
        <v>3524206140</v>
      </c>
      <c r="H453" s="38" t="s">
        <v>566</v>
      </c>
    </row>
    <row r="454" spans="1:8" ht="15.75" customHeight="1" x14ac:dyDescent="0.25">
      <c r="A454" s="38" t="s">
        <v>2372</v>
      </c>
      <c r="B454" s="38" t="s">
        <v>28</v>
      </c>
      <c r="C454" s="39">
        <v>277062.84000000003</v>
      </c>
      <c r="D454" s="38" t="s">
        <v>40</v>
      </c>
      <c r="E454" s="38" t="s">
        <v>521</v>
      </c>
      <c r="F454" s="40">
        <v>13000</v>
      </c>
      <c r="G454" s="39">
        <v>3601816920</v>
      </c>
      <c r="H454" s="41" t="s">
        <v>567</v>
      </c>
    </row>
    <row r="455" spans="1:8" ht="15.75" customHeight="1" x14ac:dyDescent="0.25">
      <c r="A455" s="38" t="s">
        <v>2372</v>
      </c>
      <c r="B455" s="38" t="s">
        <v>28</v>
      </c>
      <c r="C455" s="39">
        <v>280554.83</v>
      </c>
      <c r="D455" s="38" t="s">
        <v>67</v>
      </c>
      <c r="E455" s="38" t="s">
        <v>568</v>
      </c>
      <c r="F455" s="40">
        <v>13000</v>
      </c>
      <c r="G455" s="39">
        <v>3647212790</v>
      </c>
      <c r="H455" s="38" t="s">
        <v>569</v>
      </c>
    </row>
    <row r="456" spans="1:8" ht="15.75" customHeight="1" x14ac:dyDescent="0.25">
      <c r="A456" s="38" t="s">
        <v>2372</v>
      </c>
      <c r="B456" s="38" t="s">
        <v>24</v>
      </c>
      <c r="C456" s="39">
        <v>284988</v>
      </c>
      <c r="D456" s="38" t="s">
        <v>45</v>
      </c>
      <c r="E456" s="38" t="s">
        <v>521</v>
      </c>
      <c r="F456" s="40">
        <v>13000</v>
      </c>
      <c r="G456" s="39">
        <v>3704844000</v>
      </c>
      <c r="H456" s="41" t="s">
        <v>570</v>
      </c>
    </row>
    <row r="457" spans="1:8" ht="15.75" customHeight="1" x14ac:dyDescent="0.25">
      <c r="A457" s="38" t="s">
        <v>2372</v>
      </c>
      <c r="B457" s="38" t="s">
        <v>28</v>
      </c>
      <c r="C457" s="39">
        <v>285986.37</v>
      </c>
      <c r="D457" s="38" t="s">
        <v>70</v>
      </c>
      <c r="E457" s="38" t="s">
        <v>571</v>
      </c>
      <c r="F457" s="40">
        <v>13000</v>
      </c>
      <c r="G457" s="39">
        <v>3717822810</v>
      </c>
      <c r="H457" s="41" t="s">
        <v>572</v>
      </c>
    </row>
    <row r="458" spans="1:8" ht="15.75" customHeight="1" x14ac:dyDescent="0.25">
      <c r="A458" s="38" t="s">
        <v>2372</v>
      </c>
      <c r="B458" s="38" t="s">
        <v>24</v>
      </c>
      <c r="C458" s="39">
        <v>322830.02</v>
      </c>
      <c r="D458" s="38" t="s">
        <v>398</v>
      </c>
      <c r="E458" s="38" t="s">
        <v>562</v>
      </c>
      <c r="F458" s="40">
        <v>13000</v>
      </c>
      <c r="G458" s="39">
        <v>4196790260</v>
      </c>
      <c r="H458" s="41" t="s">
        <v>573</v>
      </c>
    </row>
    <row r="459" spans="1:8" ht="15.75" customHeight="1" x14ac:dyDescent="0.25">
      <c r="A459" s="38" t="s">
        <v>2372</v>
      </c>
      <c r="B459" s="38" t="s">
        <v>24</v>
      </c>
      <c r="C459" s="39">
        <v>348000</v>
      </c>
      <c r="D459" s="38" t="s">
        <v>25</v>
      </c>
      <c r="E459" s="38" t="s">
        <v>559</v>
      </c>
      <c r="F459" s="40">
        <v>13000</v>
      </c>
      <c r="G459" s="39">
        <v>4524000000</v>
      </c>
      <c r="H459" s="38" t="s">
        <v>84</v>
      </c>
    </row>
    <row r="460" spans="1:8" ht="15.75" customHeight="1" x14ac:dyDescent="0.25">
      <c r="A460" s="38" t="s">
        <v>2372</v>
      </c>
      <c r="B460" s="38" t="s">
        <v>24</v>
      </c>
      <c r="C460" s="39">
        <v>355610</v>
      </c>
      <c r="D460" s="38" t="s">
        <v>409</v>
      </c>
      <c r="E460" s="38" t="s">
        <v>562</v>
      </c>
      <c r="F460" s="40">
        <v>13000</v>
      </c>
      <c r="G460" s="39">
        <v>4622930000</v>
      </c>
      <c r="H460" s="41" t="s">
        <v>574</v>
      </c>
    </row>
    <row r="461" spans="1:8" ht="15.75" customHeight="1" x14ac:dyDescent="0.25">
      <c r="A461" s="38" t="s">
        <v>2372</v>
      </c>
      <c r="B461" s="38" t="s">
        <v>24</v>
      </c>
      <c r="C461" s="39">
        <v>378729.68</v>
      </c>
      <c r="D461" s="38" t="s">
        <v>156</v>
      </c>
      <c r="E461" s="38" t="s">
        <v>521</v>
      </c>
      <c r="F461" s="40">
        <v>13000</v>
      </c>
      <c r="G461" s="39">
        <v>4923485840</v>
      </c>
      <c r="H461" s="38" t="s">
        <v>575</v>
      </c>
    </row>
    <row r="462" spans="1:8" ht="15.75" customHeight="1" x14ac:dyDescent="0.25">
      <c r="A462" s="38" t="s">
        <v>2372</v>
      </c>
      <c r="B462" s="38" t="s">
        <v>24</v>
      </c>
      <c r="C462" s="39">
        <v>429042.24</v>
      </c>
      <c r="D462" s="38" t="s">
        <v>85</v>
      </c>
      <c r="E462" s="38" t="s">
        <v>559</v>
      </c>
      <c r="F462" s="40">
        <v>13000</v>
      </c>
      <c r="G462" s="39">
        <v>5577549120</v>
      </c>
      <c r="H462" s="41" t="s">
        <v>576</v>
      </c>
    </row>
    <row r="463" spans="1:8" ht="15.75" customHeight="1" x14ac:dyDescent="0.25">
      <c r="C463" s="36"/>
      <c r="F463" s="42"/>
      <c r="G463" s="36"/>
    </row>
    <row r="464" spans="1:8" ht="15.75" customHeight="1" x14ac:dyDescent="0.25">
      <c r="A464" s="93" t="s">
        <v>577</v>
      </c>
      <c r="B464" s="94"/>
      <c r="C464" s="94"/>
      <c r="D464" s="94"/>
      <c r="E464" s="94"/>
      <c r="F464" s="94"/>
      <c r="G464" s="94"/>
      <c r="H464" s="95"/>
    </row>
    <row r="465" spans="1:8" ht="15.75" customHeight="1" x14ac:dyDescent="0.25">
      <c r="C465" s="36"/>
      <c r="E465" s="1" t="s">
        <v>2347</v>
      </c>
      <c r="F465" s="37">
        <v>1100</v>
      </c>
      <c r="G465" s="36"/>
    </row>
    <row r="466" spans="1:8" ht="15.75" customHeight="1" x14ac:dyDescent="0.25">
      <c r="A466" s="38" t="s">
        <v>11</v>
      </c>
      <c r="B466" s="38" t="s">
        <v>12</v>
      </c>
      <c r="C466" s="38" t="s">
        <v>13</v>
      </c>
      <c r="D466" s="38" t="s">
        <v>17</v>
      </c>
      <c r="E466" s="38" t="s">
        <v>18</v>
      </c>
      <c r="F466" s="38" t="s">
        <v>19</v>
      </c>
      <c r="G466" s="38" t="s">
        <v>20</v>
      </c>
      <c r="H466" s="38" t="s">
        <v>21</v>
      </c>
    </row>
    <row r="467" spans="1:8" ht="15.75" customHeight="1" x14ac:dyDescent="0.25">
      <c r="A467" s="38" t="s">
        <v>2373</v>
      </c>
      <c r="B467" s="38" t="s">
        <v>24</v>
      </c>
      <c r="C467" s="39">
        <v>7394.05</v>
      </c>
      <c r="D467" s="38" t="s">
        <v>70</v>
      </c>
      <c r="E467" s="38" t="s">
        <v>579</v>
      </c>
      <c r="F467" s="40">
        <v>1100</v>
      </c>
      <c r="G467" s="39">
        <v>8133455</v>
      </c>
      <c r="H467" s="41" t="s">
        <v>580</v>
      </c>
    </row>
    <row r="468" spans="1:8" ht="15.75" customHeight="1" x14ac:dyDescent="0.25">
      <c r="A468" s="38" t="s">
        <v>2373</v>
      </c>
      <c r="B468" s="38" t="s">
        <v>24</v>
      </c>
      <c r="C468" s="39">
        <v>7435.6</v>
      </c>
      <c r="D468" s="38" t="s">
        <v>40</v>
      </c>
      <c r="E468" s="38" t="s">
        <v>477</v>
      </c>
      <c r="F468" s="40">
        <v>1100</v>
      </c>
      <c r="G468" s="39">
        <v>8179160</v>
      </c>
      <c r="H468" s="38" t="s">
        <v>581</v>
      </c>
    </row>
    <row r="469" spans="1:8" ht="15.75" customHeight="1" x14ac:dyDescent="0.25">
      <c r="A469" s="38" t="s">
        <v>2373</v>
      </c>
      <c r="B469" s="38" t="s">
        <v>24</v>
      </c>
      <c r="C469" s="39">
        <v>7478.1</v>
      </c>
      <c r="D469" s="38" t="s">
        <v>398</v>
      </c>
      <c r="E469" s="38" t="s">
        <v>582</v>
      </c>
      <c r="F469" s="40">
        <v>1100</v>
      </c>
      <c r="G469" s="39">
        <v>8225910</v>
      </c>
      <c r="H469" s="41" t="s">
        <v>583</v>
      </c>
    </row>
    <row r="470" spans="1:8" ht="15.75" customHeight="1" x14ac:dyDescent="0.25">
      <c r="A470" s="38" t="s">
        <v>2373</v>
      </c>
      <c r="B470" s="38" t="s">
        <v>24</v>
      </c>
      <c r="C470" s="39">
        <v>7504.16</v>
      </c>
      <c r="D470" s="38" t="s">
        <v>163</v>
      </c>
      <c r="E470" s="41" t="s">
        <v>584</v>
      </c>
      <c r="F470" s="40">
        <v>1100</v>
      </c>
      <c r="G470" s="39">
        <v>8254576</v>
      </c>
      <c r="H470" s="41" t="s">
        <v>585</v>
      </c>
    </row>
    <row r="471" spans="1:8" ht="15.75" customHeight="1" x14ac:dyDescent="0.25">
      <c r="A471" s="38" t="s">
        <v>2373</v>
      </c>
      <c r="B471" s="38" t="s">
        <v>28</v>
      </c>
      <c r="C471" s="39">
        <v>7531.57</v>
      </c>
      <c r="D471" s="38" t="s">
        <v>40</v>
      </c>
      <c r="E471" s="38" t="s">
        <v>455</v>
      </c>
      <c r="F471" s="40">
        <v>1100</v>
      </c>
      <c r="G471" s="39">
        <v>8284727</v>
      </c>
      <c r="H471" s="41" t="s">
        <v>586</v>
      </c>
    </row>
    <row r="472" spans="1:8" ht="15.75" customHeight="1" x14ac:dyDescent="0.25">
      <c r="A472" s="38" t="s">
        <v>2373</v>
      </c>
      <c r="B472" s="38" t="s">
        <v>24</v>
      </c>
      <c r="C472" s="39">
        <v>7674.33</v>
      </c>
      <c r="D472" s="38" t="s">
        <v>48</v>
      </c>
      <c r="E472" s="38" t="s">
        <v>587</v>
      </c>
      <c r="F472" s="40">
        <v>1100</v>
      </c>
      <c r="G472" s="39">
        <v>8441763</v>
      </c>
      <c r="H472" s="41" t="s">
        <v>588</v>
      </c>
    </row>
    <row r="473" spans="1:8" ht="15.75" customHeight="1" x14ac:dyDescent="0.25">
      <c r="A473" s="38" t="s">
        <v>2373</v>
      </c>
      <c r="B473" s="38" t="s">
        <v>28</v>
      </c>
      <c r="C473" s="39">
        <v>7701.29</v>
      </c>
      <c r="D473" s="38" t="s">
        <v>163</v>
      </c>
      <c r="E473" s="38" t="s">
        <v>589</v>
      </c>
      <c r="F473" s="40">
        <v>1100</v>
      </c>
      <c r="G473" s="39">
        <v>8471419</v>
      </c>
      <c r="H473" s="41" t="s">
        <v>590</v>
      </c>
    </row>
    <row r="474" spans="1:8" ht="15.75" customHeight="1" x14ac:dyDescent="0.25">
      <c r="A474" s="38" t="s">
        <v>2373</v>
      </c>
      <c r="B474" s="38" t="s">
        <v>28</v>
      </c>
      <c r="C474" s="39">
        <v>7849.92</v>
      </c>
      <c r="D474" s="38" t="s">
        <v>29</v>
      </c>
      <c r="E474" s="38" t="s">
        <v>591</v>
      </c>
      <c r="F474" s="40">
        <v>1100</v>
      </c>
      <c r="G474" s="39">
        <v>8634912</v>
      </c>
      <c r="H474" s="38" t="s">
        <v>592</v>
      </c>
    </row>
    <row r="475" spans="1:8" ht="15.75" customHeight="1" x14ac:dyDescent="0.25">
      <c r="A475" s="38" t="s">
        <v>2373</v>
      </c>
      <c r="B475" s="38" t="s">
        <v>28</v>
      </c>
      <c r="C475" s="39">
        <v>8181.36</v>
      </c>
      <c r="D475" s="38" t="s">
        <v>70</v>
      </c>
      <c r="E475" s="38" t="s">
        <v>593</v>
      </c>
      <c r="F475" s="40">
        <v>1100</v>
      </c>
      <c r="G475" s="39">
        <v>8999496</v>
      </c>
      <c r="H475" s="41" t="s">
        <v>594</v>
      </c>
    </row>
    <row r="476" spans="1:8" ht="15.75" customHeight="1" x14ac:dyDescent="0.25">
      <c r="A476" s="38" t="s">
        <v>2373</v>
      </c>
      <c r="B476" s="38" t="s">
        <v>24</v>
      </c>
      <c r="C476" s="39">
        <v>8198</v>
      </c>
      <c r="D476" s="38" t="s">
        <v>54</v>
      </c>
      <c r="E476" s="38" t="s">
        <v>595</v>
      </c>
      <c r="F476" s="40">
        <v>1100</v>
      </c>
      <c r="G476" s="39">
        <v>9017800</v>
      </c>
      <c r="H476" s="41" t="s">
        <v>596</v>
      </c>
    </row>
    <row r="477" spans="1:8" ht="15.75" customHeight="1" x14ac:dyDescent="0.25">
      <c r="A477" s="38" t="s">
        <v>2373</v>
      </c>
      <c r="B477" s="38" t="s">
        <v>24</v>
      </c>
      <c r="C477" s="39">
        <v>8897.7800000000007</v>
      </c>
      <c r="D477" s="38" t="s">
        <v>45</v>
      </c>
      <c r="E477" s="38" t="s">
        <v>477</v>
      </c>
      <c r="F477" s="40">
        <v>1100</v>
      </c>
      <c r="G477" s="39">
        <v>9787558</v>
      </c>
      <c r="H477" s="41" t="s">
        <v>597</v>
      </c>
    </row>
    <row r="478" spans="1:8" ht="15.75" customHeight="1" x14ac:dyDescent="0.25">
      <c r="A478" s="38" t="s">
        <v>2373</v>
      </c>
      <c r="B478" s="38" t="s">
        <v>24</v>
      </c>
      <c r="C478" s="39">
        <v>9152.32</v>
      </c>
      <c r="D478" s="38" t="s">
        <v>29</v>
      </c>
      <c r="E478" s="38" t="s">
        <v>598</v>
      </c>
      <c r="F478" s="40">
        <v>1100</v>
      </c>
      <c r="G478" s="39">
        <v>10067552</v>
      </c>
      <c r="H478" s="38" t="s">
        <v>599</v>
      </c>
    </row>
    <row r="479" spans="1:8" ht="15.75" customHeight="1" x14ac:dyDescent="0.25">
      <c r="A479" s="38" t="s">
        <v>2373</v>
      </c>
      <c r="B479" s="38" t="s">
        <v>24</v>
      </c>
      <c r="C479" s="39">
        <v>12078</v>
      </c>
      <c r="D479" s="38" t="s">
        <v>25</v>
      </c>
      <c r="E479" s="38" t="s">
        <v>477</v>
      </c>
      <c r="F479" s="40">
        <v>1100</v>
      </c>
      <c r="G479" s="39">
        <v>13285800</v>
      </c>
      <c r="H479" s="38" t="s">
        <v>600</v>
      </c>
    </row>
    <row r="480" spans="1:8" ht="15.75" customHeight="1" x14ac:dyDescent="0.25">
      <c r="C480" s="36"/>
      <c r="F480" s="42"/>
      <c r="G480" s="36"/>
    </row>
    <row r="481" spans="1:8" ht="15.75" customHeight="1" x14ac:dyDescent="0.25">
      <c r="A481" s="93" t="s">
        <v>601</v>
      </c>
      <c r="B481" s="94"/>
      <c r="C481" s="94"/>
      <c r="D481" s="94"/>
      <c r="E481" s="94"/>
      <c r="F481" s="94"/>
      <c r="G481" s="94"/>
      <c r="H481" s="95"/>
    </row>
    <row r="482" spans="1:8" ht="15.75" customHeight="1" x14ac:dyDescent="0.25">
      <c r="C482" s="36"/>
      <c r="E482" s="1" t="s">
        <v>2347</v>
      </c>
      <c r="F482" s="37">
        <v>1500</v>
      </c>
      <c r="G482" s="36"/>
    </row>
    <row r="483" spans="1:8" ht="15.75" customHeight="1" x14ac:dyDescent="0.25">
      <c r="A483" s="38" t="s">
        <v>11</v>
      </c>
      <c r="B483" s="38" t="s">
        <v>12</v>
      </c>
      <c r="C483" s="38" t="s">
        <v>13</v>
      </c>
      <c r="D483" s="38" t="s">
        <v>17</v>
      </c>
      <c r="E483" s="38" t="s">
        <v>18</v>
      </c>
      <c r="F483" s="38" t="s">
        <v>19</v>
      </c>
      <c r="G483" s="38" t="s">
        <v>20</v>
      </c>
      <c r="H483" s="38" t="s">
        <v>21</v>
      </c>
    </row>
    <row r="484" spans="1:8" ht="15.75" customHeight="1" x14ac:dyDescent="0.25">
      <c r="A484" s="38" t="s">
        <v>2374</v>
      </c>
      <c r="B484" s="38" t="s">
        <v>24</v>
      </c>
      <c r="C484" s="39">
        <v>7510.7</v>
      </c>
      <c r="D484" s="38" t="s">
        <v>40</v>
      </c>
      <c r="E484" s="38" t="s">
        <v>455</v>
      </c>
      <c r="F484" s="40">
        <v>1500</v>
      </c>
      <c r="G484" s="39">
        <v>11266050</v>
      </c>
      <c r="H484" s="41" t="s">
        <v>603</v>
      </c>
    </row>
    <row r="485" spans="1:8" ht="15.75" customHeight="1" x14ac:dyDescent="0.25">
      <c r="A485" s="38" t="s">
        <v>2374</v>
      </c>
      <c r="B485" s="38" t="s">
        <v>24</v>
      </c>
      <c r="C485" s="39">
        <v>7629.64</v>
      </c>
      <c r="D485" s="38" t="s">
        <v>163</v>
      </c>
      <c r="E485" s="38" t="s">
        <v>604</v>
      </c>
      <c r="F485" s="40">
        <v>1500</v>
      </c>
      <c r="G485" s="39">
        <v>11444460</v>
      </c>
      <c r="H485" s="41" t="s">
        <v>605</v>
      </c>
    </row>
    <row r="486" spans="1:8" ht="15.75" customHeight="1" x14ac:dyDescent="0.25">
      <c r="A486" s="38" t="s">
        <v>2374</v>
      </c>
      <c r="B486" s="38" t="s">
        <v>24</v>
      </c>
      <c r="C486" s="39">
        <v>8157.95</v>
      </c>
      <c r="D486" s="38" t="s">
        <v>70</v>
      </c>
      <c r="E486" s="38" t="s">
        <v>606</v>
      </c>
      <c r="F486" s="40">
        <v>1500</v>
      </c>
      <c r="G486" s="39">
        <v>12236925</v>
      </c>
      <c r="H486" s="41" t="s">
        <v>607</v>
      </c>
    </row>
    <row r="487" spans="1:8" ht="15.75" customHeight="1" x14ac:dyDescent="0.25">
      <c r="A487" s="38" t="s">
        <v>2374</v>
      </c>
      <c r="B487" s="38" t="s">
        <v>24</v>
      </c>
      <c r="C487" s="39">
        <v>8974.1200000000008</v>
      </c>
      <c r="D487" s="38" t="s">
        <v>29</v>
      </c>
      <c r="E487" s="38" t="s">
        <v>608</v>
      </c>
      <c r="F487" s="40">
        <v>1500</v>
      </c>
      <c r="G487" s="39">
        <v>13461180</v>
      </c>
      <c r="H487" s="38" t="s">
        <v>599</v>
      </c>
    </row>
    <row r="488" spans="1:8" ht="15.75" customHeight="1" x14ac:dyDescent="0.25">
      <c r="A488" s="38" t="s">
        <v>2374</v>
      </c>
      <c r="B488" s="38" t="s">
        <v>24</v>
      </c>
      <c r="C488" s="39">
        <v>63432.66</v>
      </c>
      <c r="D488" s="38" t="s">
        <v>398</v>
      </c>
      <c r="E488" s="38" t="s">
        <v>609</v>
      </c>
      <c r="F488" s="40">
        <v>1500</v>
      </c>
      <c r="G488" s="39">
        <v>95148990</v>
      </c>
      <c r="H488" s="41" t="s">
        <v>610</v>
      </c>
    </row>
    <row r="489" spans="1:8" ht="15.75" customHeight="1" x14ac:dyDescent="0.25">
      <c r="C489" s="36"/>
      <c r="F489" s="42"/>
      <c r="G489" s="36"/>
    </row>
    <row r="490" spans="1:8" ht="15.75" customHeight="1" x14ac:dyDescent="0.25">
      <c r="A490" s="93" t="s">
        <v>611</v>
      </c>
      <c r="B490" s="94"/>
      <c r="C490" s="94"/>
      <c r="D490" s="94"/>
      <c r="E490" s="94"/>
      <c r="F490" s="94"/>
      <c r="G490" s="94"/>
      <c r="H490" s="95"/>
    </row>
    <row r="491" spans="1:8" ht="15.75" customHeight="1" x14ac:dyDescent="0.25">
      <c r="C491" s="36"/>
      <c r="E491" s="1" t="s">
        <v>2347</v>
      </c>
      <c r="F491" s="37">
        <v>14000</v>
      </c>
      <c r="G491" s="36"/>
    </row>
    <row r="492" spans="1:8" ht="15.75" customHeight="1" x14ac:dyDescent="0.25">
      <c r="A492" s="38" t="s">
        <v>11</v>
      </c>
      <c r="B492" s="38" t="s">
        <v>12</v>
      </c>
      <c r="C492" s="38" t="s">
        <v>13</v>
      </c>
      <c r="D492" s="38" t="s">
        <v>17</v>
      </c>
      <c r="E492" s="38" t="s">
        <v>18</v>
      </c>
      <c r="F492" s="38" t="s">
        <v>19</v>
      </c>
      <c r="G492" s="38" t="s">
        <v>20</v>
      </c>
      <c r="H492" s="38" t="s">
        <v>21</v>
      </c>
    </row>
    <row r="493" spans="1:8" ht="15.75" customHeight="1" x14ac:dyDescent="0.25">
      <c r="A493" s="38" t="s">
        <v>2375</v>
      </c>
      <c r="B493" s="38" t="s">
        <v>24</v>
      </c>
      <c r="C493" s="39">
        <v>4890</v>
      </c>
      <c r="D493" s="38" t="s">
        <v>612</v>
      </c>
      <c r="E493" s="38" t="s">
        <v>613</v>
      </c>
      <c r="F493" s="40">
        <v>14000</v>
      </c>
      <c r="G493" s="39">
        <v>68460000</v>
      </c>
      <c r="H493" s="38" t="s">
        <v>614</v>
      </c>
    </row>
    <row r="494" spans="1:8" ht="15.75" customHeight="1" x14ac:dyDescent="0.25">
      <c r="A494" s="38" t="s">
        <v>2375</v>
      </c>
      <c r="B494" s="38" t="s">
        <v>24</v>
      </c>
      <c r="C494" s="39">
        <v>5123</v>
      </c>
      <c r="D494" s="38" t="s">
        <v>32</v>
      </c>
      <c r="E494" s="38" t="s">
        <v>616</v>
      </c>
      <c r="F494" s="40">
        <v>575</v>
      </c>
      <c r="G494" s="39">
        <v>2945725</v>
      </c>
      <c r="H494" s="38" t="s">
        <v>617</v>
      </c>
    </row>
    <row r="495" spans="1:8" ht="15.75" customHeight="1" x14ac:dyDescent="0.25">
      <c r="A495" s="38" t="s">
        <v>2375</v>
      </c>
      <c r="B495" s="38" t="s">
        <v>28</v>
      </c>
      <c r="C495" s="39">
        <v>5162</v>
      </c>
      <c r="D495" s="38" t="s">
        <v>32</v>
      </c>
      <c r="E495" s="38" t="s">
        <v>618</v>
      </c>
      <c r="F495" s="40">
        <v>14000</v>
      </c>
      <c r="G495" s="39">
        <v>72268000</v>
      </c>
      <c r="H495" s="38" t="s">
        <v>619</v>
      </c>
    </row>
    <row r="496" spans="1:8" ht="15.75" customHeight="1" x14ac:dyDescent="0.25">
      <c r="A496" s="38" t="s">
        <v>2375</v>
      </c>
      <c r="B496" s="38" t="s">
        <v>24</v>
      </c>
      <c r="C496" s="39">
        <v>5318.4</v>
      </c>
      <c r="D496" s="38" t="s">
        <v>70</v>
      </c>
      <c r="E496" s="38" t="s">
        <v>621</v>
      </c>
      <c r="F496" s="40">
        <v>14000</v>
      </c>
      <c r="G496" s="39">
        <v>74457600</v>
      </c>
      <c r="H496" s="41" t="s">
        <v>622</v>
      </c>
    </row>
    <row r="497" spans="1:8" ht="15.75" customHeight="1" x14ac:dyDescent="0.25">
      <c r="A497" s="38" t="s">
        <v>2375</v>
      </c>
      <c r="B497" s="38" t="s">
        <v>52</v>
      </c>
      <c r="C497" s="39">
        <v>5492.31</v>
      </c>
      <c r="D497" s="38" t="s">
        <v>29</v>
      </c>
      <c r="E497" s="38" t="s">
        <v>623</v>
      </c>
      <c r="F497" s="40">
        <v>14000</v>
      </c>
      <c r="G497" s="39">
        <v>76892340</v>
      </c>
      <c r="H497" s="38" t="s">
        <v>624</v>
      </c>
    </row>
    <row r="498" spans="1:8" ht="15.75" customHeight="1" x14ac:dyDescent="0.25">
      <c r="A498" s="38" t="s">
        <v>2375</v>
      </c>
      <c r="B498" s="38" t="s">
        <v>24</v>
      </c>
      <c r="C498" s="39">
        <v>5536.51</v>
      </c>
      <c r="D498" s="38" t="s">
        <v>163</v>
      </c>
      <c r="E498" s="38" t="s">
        <v>625</v>
      </c>
      <c r="F498" s="40">
        <v>14000</v>
      </c>
      <c r="G498" s="39">
        <v>77511140</v>
      </c>
      <c r="H498" s="38" t="s">
        <v>626</v>
      </c>
    </row>
    <row r="499" spans="1:8" ht="15.75" customHeight="1" x14ac:dyDescent="0.25">
      <c r="A499" s="38" t="s">
        <v>2375</v>
      </c>
      <c r="B499" s="38" t="s">
        <v>24</v>
      </c>
      <c r="C499" s="39">
        <v>5627.65</v>
      </c>
      <c r="D499" s="38" t="s">
        <v>156</v>
      </c>
      <c r="E499" s="38" t="s">
        <v>202</v>
      </c>
      <c r="F499" s="40">
        <v>14000</v>
      </c>
      <c r="G499" s="39">
        <v>78787100</v>
      </c>
      <c r="H499" s="38" t="s">
        <v>627</v>
      </c>
    </row>
    <row r="500" spans="1:8" ht="15.75" customHeight="1" x14ac:dyDescent="0.25">
      <c r="A500" s="38" t="s">
        <v>2375</v>
      </c>
      <c r="B500" s="38" t="s">
        <v>24</v>
      </c>
      <c r="C500" s="39">
        <v>5635</v>
      </c>
      <c r="D500" s="38" t="s">
        <v>48</v>
      </c>
      <c r="E500" s="38" t="s">
        <v>628</v>
      </c>
      <c r="F500" s="40">
        <v>14000</v>
      </c>
      <c r="G500" s="39">
        <v>78890000</v>
      </c>
      <c r="H500" s="41" t="s">
        <v>629</v>
      </c>
    </row>
    <row r="501" spans="1:8" ht="15.75" customHeight="1" x14ac:dyDescent="0.25">
      <c r="A501" s="38" t="s">
        <v>2375</v>
      </c>
      <c r="B501" s="38" t="s">
        <v>24</v>
      </c>
      <c r="C501" s="39">
        <v>5643</v>
      </c>
      <c r="D501" s="38" t="s">
        <v>35</v>
      </c>
      <c r="E501" s="38" t="s">
        <v>630</v>
      </c>
      <c r="F501" s="40">
        <v>14000</v>
      </c>
      <c r="G501" s="39">
        <v>79002000</v>
      </c>
      <c r="H501" s="41" t="s">
        <v>631</v>
      </c>
    </row>
    <row r="502" spans="1:8" ht="15.75" customHeight="1" x14ac:dyDescent="0.25">
      <c r="A502" s="38" t="s">
        <v>2375</v>
      </c>
      <c r="B502" s="38" t="s">
        <v>28</v>
      </c>
      <c r="C502" s="39">
        <v>5645.28</v>
      </c>
      <c r="D502" s="38" t="s">
        <v>29</v>
      </c>
      <c r="E502" s="38" t="s">
        <v>632</v>
      </c>
      <c r="F502" s="40">
        <v>14000</v>
      </c>
      <c r="G502" s="39">
        <v>79033920</v>
      </c>
      <c r="H502" s="38" t="s">
        <v>633</v>
      </c>
    </row>
    <row r="503" spans="1:8" ht="15.75" customHeight="1" x14ac:dyDescent="0.25">
      <c r="A503" s="38" t="s">
        <v>2375</v>
      </c>
      <c r="B503" s="38" t="s">
        <v>24</v>
      </c>
      <c r="C503" s="39">
        <v>5866.67</v>
      </c>
      <c r="D503" s="38" t="s">
        <v>45</v>
      </c>
      <c r="E503" s="38" t="s">
        <v>202</v>
      </c>
      <c r="F503" s="40">
        <v>14000</v>
      </c>
      <c r="G503" s="39">
        <v>82133380</v>
      </c>
      <c r="H503" s="38" t="s">
        <v>634</v>
      </c>
    </row>
    <row r="504" spans="1:8" ht="15.75" customHeight="1" x14ac:dyDescent="0.25">
      <c r="A504" s="38" t="s">
        <v>2375</v>
      </c>
      <c r="B504" s="38" t="s">
        <v>24</v>
      </c>
      <c r="C504" s="39">
        <v>5980.52</v>
      </c>
      <c r="D504" s="38" t="s">
        <v>40</v>
      </c>
      <c r="E504" s="38" t="s">
        <v>635</v>
      </c>
      <c r="F504" s="40">
        <v>14000</v>
      </c>
      <c r="G504" s="39">
        <v>83727280</v>
      </c>
      <c r="H504" s="41" t="s">
        <v>636</v>
      </c>
    </row>
    <row r="505" spans="1:8" ht="15.75" customHeight="1" x14ac:dyDescent="0.25">
      <c r="A505" s="38" t="s">
        <v>2375</v>
      </c>
      <c r="B505" s="38" t="s">
        <v>28</v>
      </c>
      <c r="C505" s="39">
        <v>6033.06</v>
      </c>
      <c r="D505" s="38" t="s">
        <v>70</v>
      </c>
      <c r="E505" s="38" t="s">
        <v>637</v>
      </c>
      <c r="F505" s="40">
        <v>14000</v>
      </c>
      <c r="G505" s="39">
        <v>84462840</v>
      </c>
      <c r="H505" s="41" t="s">
        <v>638</v>
      </c>
    </row>
    <row r="506" spans="1:8" ht="15.75" customHeight="1" x14ac:dyDescent="0.25">
      <c r="A506" s="38" t="s">
        <v>2375</v>
      </c>
      <c r="B506" s="38" t="s">
        <v>28</v>
      </c>
      <c r="C506" s="39">
        <v>6097.85</v>
      </c>
      <c r="D506" s="38" t="s">
        <v>163</v>
      </c>
      <c r="E506" s="38" t="s">
        <v>639</v>
      </c>
      <c r="F506" s="40">
        <v>14000</v>
      </c>
      <c r="G506" s="39">
        <v>85369900</v>
      </c>
      <c r="H506" s="41" t="s">
        <v>640</v>
      </c>
    </row>
    <row r="507" spans="1:8" ht="15.75" customHeight="1" x14ac:dyDescent="0.25">
      <c r="A507" s="38" t="s">
        <v>2375</v>
      </c>
      <c r="B507" s="38" t="s">
        <v>24</v>
      </c>
      <c r="C507" s="39">
        <v>6333</v>
      </c>
      <c r="D507" s="38" t="s">
        <v>54</v>
      </c>
      <c r="E507" s="38" t="s">
        <v>641</v>
      </c>
      <c r="F507" s="40">
        <v>14000</v>
      </c>
      <c r="G507" s="39">
        <v>88662000</v>
      </c>
      <c r="H507" s="41" t="s">
        <v>642</v>
      </c>
    </row>
    <row r="508" spans="1:8" ht="15.75" customHeight="1" x14ac:dyDescent="0.25">
      <c r="A508" s="38" t="s">
        <v>2375</v>
      </c>
      <c r="B508" s="38" t="s">
        <v>28</v>
      </c>
      <c r="C508" s="39">
        <v>6346.69</v>
      </c>
      <c r="D508" s="38" t="s">
        <v>40</v>
      </c>
      <c r="E508" s="38" t="s">
        <v>616</v>
      </c>
      <c r="F508" s="40">
        <v>14000</v>
      </c>
      <c r="G508" s="39">
        <v>88853660</v>
      </c>
      <c r="H508" s="41" t="s">
        <v>643</v>
      </c>
    </row>
    <row r="509" spans="1:8" ht="15.75" customHeight="1" x14ac:dyDescent="0.25">
      <c r="A509" s="38" t="s">
        <v>2375</v>
      </c>
      <c r="B509" s="38" t="s">
        <v>24</v>
      </c>
      <c r="C509" s="39">
        <v>6792.31</v>
      </c>
      <c r="D509" s="38" t="s">
        <v>29</v>
      </c>
      <c r="E509" s="38" t="s">
        <v>644</v>
      </c>
      <c r="F509" s="40">
        <v>14000</v>
      </c>
      <c r="G509" s="39">
        <v>95092340</v>
      </c>
      <c r="H509" s="38" t="s">
        <v>645</v>
      </c>
    </row>
    <row r="510" spans="1:8" ht="15.75" customHeight="1" x14ac:dyDescent="0.25">
      <c r="A510" s="38" t="s">
        <v>2375</v>
      </c>
      <c r="B510" s="38" t="s">
        <v>24</v>
      </c>
      <c r="C510" s="39">
        <v>6969</v>
      </c>
      <c r="D510" s="38" t="s">
        <v>25</v>
      </c>
      <c r="E510" s="38" t="s">
        <v>635</v>
      </c>
      <c r="F510" s="40">
        <v>14000</v>
      </c>
      <c r="G510" s="39">
        <v>97566000</v>
      </c>
      <c r="H510" s="38" t="s">
        <v>646</v>
      </c>
    </row>
    <row r="511" spans="1:8" ht="15.75" customHeight="1" x14ac:dyDescent="0.25">
      <c r="A511" s="38" t="s">
        <v>2375</v>
      </c>
      <c r="B511" s="38" t="s">
        <v>28</v>
      </c>
      <c r="C511" s="39">
        <v>6969</v>
      </c>
      <c r="D511" s="38" t="s">
        <v>25</v>
      </c>
      <c r="E511" s="38" t="s">
        <v>180</v>
      </c>
      <c r="F511" s="40">
        <v>14000</v>
      </c>
      <c r="G511" s="39">
        <v>97566000</v>
      </c>
      <c r="H511" s="38" t="s">
        <v>84</v>
      </c>
    </row>
    <row r="512" spans="1:8" ht="15.75" customHeight="1" x14ac:dyDescent="0.25">
      <c r="A512" s="38" t="s">
        <v>2375</v>
      </c>
      <c r="B512" s="38" t="s">
        <v>24</v>
      </c>
      <c r="C512" s="39">
        <v>8320.8700000000008</v>
      </c>
      <c r="D512" s="38" t="s">
        <v>85</v>
      </c>
      <c r="E512" s="38" t="s">
        <v>647</v>
      </c>
      <c r="F512" s="40">
        <v>14000</v>
      </c>
      <c r="G512" s="39">
        <v>116492180</v>
      </c>
      <c r="H512" s="38" t="s">
        <v>648</v>
      </c>
    </row>
    <row r="513" spans="1:8" ht="15.75" customHeight="1" x14ac:dyDescent="0.25">
      <c r="A513" s="38" t="s">
        <v>2375</v>
      </c>
      <c r="B513" s="38" t="s">
        <v>24</v>
      </c>
      <c r="C513" s="39">
        <v>25440.27</v>
      </c>
      <c r="D513" s="38" t="s">
        <v>398</v>
      </c>
      <c r="E513" s="38" t="s">
        <v>649</v>
      </c>
      <c r="F513" s="40">
        <v>14000</v>
      </c>
      <c r="G513" s="39">
        <v>356163780</v>
      </c>
      <c r="H513" s="41" t="s">
        <v>650</v>
      </c>
    </row>
    <row r="514" spans="1:8" ht="15.75" customHeight="1" x14ac:dyDescent="0.25">
      <c r="C514" s="36"/>
      <c r="F514" s="42"/>
      <c r="G514" s="36"/>
    </row>
    <row r="515" spans="1:8" ht="15.75" customHeight="1" x14ac:dyDescent="0.25">
      <c r="A515" s="93" t="s">
        <v>651</v>
      </c>
      <c r="B515" s="94"/>
      <c r="C515" s="94"/>
      <c r="D515" s="94"/>
      <c r="E515" s="94"/>
      <c r="F515" s="94"/>
      <c r="G515" s="94"/>
      <c r="H515" s="95"/>
    </row>
    <row r="516" spans="1:8" ht="15.75" customHeight="1" x14ac:dyDescent="0.25">
      <c r="C516" s="36"/>
      <c r="E516" s="1" t="s">
        <v>2347</v>
      </c>
      <c r="F516" s="37">
        <v>120</v>
      </c>
      <c r="G516" s="36"/>
    </row>
    <row r="517" spans="1:8" ht="15.75" customHeight="1" x14ac:dyDescent="0.25">
      <c r="A517" s="38" t="s">
        <v>11</v>
      </c>
      <c r="B517" s="38" t="s">
        <v>12</v>
      </c>
      <c r="C517" s="38" t="s">
        <v>13</v>
      </c>
      <c r="D517" s="38" t="s">
        <v>17</v>
      </c>
      <c r="E517" s="38" t="s">
        <v>18</v>
      </c>
      <c r="F517" s="38" t="s">
        <v>19</v>
      </c>
      <c r="G517" s="38" t="s">
        <v>20</v>
      </c>
      <c r="H517" s="38" t="s">
        <v>21</v>
      </c>
    </row>
    <row r="518" spans="1:8" ht="15.75" customHeight="1" x14ac:dyDescent="0.25">
      <c r="A518" s="38" t="s">
        <v>2376</v>
      </c>
      <c r="B518" s="38" t="s">
        <v>24</v>
      </c>
      <c r="C518" s="39">
        <v>37760.160000000003</v>
      </c>
      <c r="D518" s="38" t="s">
        <v>40</v>
      </c>
      <c r="E518" s="38" t="s">
        <v>543</v>
      </c>
      <c r="F518" s="40">
        <v>120</v>
      </c>
      <c r="G518" s="39">
        <v>4531219.2</v>
      </c>
      <c r="H518" s="41" t="s">
        <v>653</v>
      </c>
    </row>
    <row r="519" spans="1:8" ht="15.75" customHeight="1" x14ac:dyDescent="0.25">
      <c r="A519" s="38" t="s">
        <v>2376</v>
      </c>
      <c r="B519" s="38" t="s">
        <v>24</v>
      </c>
      <c r="C519" s="39">
        <v>37914.1</v>
      </c>
      <c r="D519" s="38" t="s">
        <v>70</v>
      </c>
      <c r="E519" s="38" t="s">
        <v>654</v>
      </c>
      <c r="F519" s="40">
        <v>120</v>
      </c>
      <c r="G519" s="39">
        <v>4549692</v>
      </c>
      <c r="H519" s="41" t="s">
        <v>655</v>
      </c>
    </row>
    <row r="520" spans="1:8" ht="15.75" customHeight="1" x14ac:dyDescent="0.25">
      <c r="A520" s="38" t="s">
        <v>2376</v>
      </c>
      <c r="B520" s="38" t="s">
        <v>24</v>
      </c>
      <c r="C520" s="39">
        <v>38026.660000000003</v>
      </c>
      <c r="D520" s="38" t="s">
        <v>67</v>
      </c>
      <c r="E520" s="38" t="s">
        <v>549</v>
      </c>
      <c r="F520" s="40">
        <v>120</v>
      </c>
      <c r="G520" s="39">
        <v>4563199.2</v>
      </c>
      <c r="H520" s="38" t="s">
        <v>656</v>
      </c>
    </row>
    <row r="521" spans="1:8" ht="15.75" customHeight="1" x14ac:dyDescent="0.25">
      <c r="A521" s="38" t="s">
        <v>2376</v>
      </c>
      <c r="B521" s="38" t="s">
        <v>24</v>
      </c>
      <c r="C521" s="39">
        <v>38100</v>
      </c>
      <c r="D521" s="38" t="s">
        <v>54</v>
      </c>
      <c r="E521" s="38" t="s">
        <v>657</v>
      </c>
      <c r="F521" s="40">
        <v>120</v>
      </c>
      <c r="G521" s="39">
        <v>4572000</v>
      </c>
      <c r="H521" s="41" t="s">
        <v>658</v>
      </c>
    </row>
    <row r="522" spans="1:8" ht="15.75" customHeight="1" x14ac:dyDescent="0.25">
      <c r="A522" s="38" t="s">
        <v>2376</v>
      </c>
      <c r="B522" s="38" t="s">
        <v>24</v>
      </c>
      <c r="C522" s="39">
        <v>39118.769999999997</v>
      </c>
      <c r="D522" s="38" t="s">
        <v>48</v>
      </c>
      <c r="E522" s="38" t="s">
        <v>659</v>
      </c>
      <c r="F522" s="40">
        <v>120</v>
      </c>
      <c r="G522" s="39">
        <v>4694252.4000000004</v>
      </c>
      <c r="H522" s="41" t="s">
        <v>660</v>
      </c>
    </row>
    <row r="523" spans="1:8" ht="15.75" customHeight="1" x14ac:dyDescent="0.25">
      <c r="A523" s="38" t="s">
        <v>2376</v>
      </c>
      <c r="B523" s="38" t="s">
        <v>24</v>
      </c>
      <c r="C523" s="39">
        <v>39852</v>
      </c>
      <c r="D523" s="38" t="s">
        <v>32</v>
      </c>
      <c r="E523" s="38" t="s">
        <v>635</v>
      </c>
      <c r="F523" s="40">
        <v>120</v>
      </c>
      <c r="G523" s="39">
        <v>4782240</v>
      </c>
      <c r="H523" s="38" t="s">
        <v>662</v>
      </c>
    </row>
    <row r="524" spans="1:8" ht="15.75" customHeight="1" x14ac:dyDescent="0.25">
      <c r="A524" s="38" t="s">
        <v>2376</v>
      </c>
      <c r="B524" s="38" t="s">
        <v>28</v>
      </c>
      <c r="C524" s="39">
        <v>43077.279999999999</v>
      </c>
      <c r="D524" s="38" t="s">
        <v>40</v>
      </c>
      <c r="E524" s="38" t="s">
        <v>635</v>
      </c>
      <c r="F524" s="40">
        <v>120</v>
      </c>
      <c r="G524" s="39">
        <v>5169273.5999999996</v>
      </c>
      <c r="H524" s="41" t="s">
        <v>663</v>
      </c>
    </row>
    <row r="525" spans="1:8" ht="15.75" customHeight="1" x14ac:dyDescent="0.25">
      <c r="A525" s="38" t="s">
        <v>2376</v>
      </c>
      <c r="B525" s="38" t="s">
        <v>24</v>
      </c>
      <c r="C525" s="39">
        <v>44618.82</v>
      </c>
      <c r="D525" s="38" t="s">
        <v>45</v>
      </c>
      <c r="E525" s="38" t="s">
        <v>543</v>
      </c>
      <c r="F525" s="40">
        <v>120</v>
      </c>
      <c r="G525" s="39">
        <v>5354258.4000000004</v>
      </c>
      <c r="H525" s="41" t="s">
        <v>664</v>
      </c>
    </row>
    <row r="526" spans="1:8" ht="15.75" customHeight="1" x14ac:dyDescent="0.25">
      <c r="A526" s="38" t="s">
        <v>2376</v>
      </c>
      <c r="B526" s="38" t="s">
        <v>24</v>
      </c>
      <c r="C526" s="39">
        <v>45756.24</v>
      </c>
      <c r="D526" s="38" t="s">
        <v>156</v>
      </c>
      <c r="E526" s="38" t="s">
        <v>543</v>
      </c>
      <c r="F526" s="40">
        <v>120</v>
      </c>
      <c r="G526" s="39">
        <v>5490748.7999999998</v>
      </c>
      <c r="H526" s="38" t="s">
        <v>665</v>
      </c>
    </row>
    <row r="527" spans="1:8" ht="15.75" customHeight="1" x14ac:dyDescent="0.25">
      <c r="A527" s="38" t="s">
        <v>2376</v>
      </c>
      <c r="B527" s="38" t="s">
        <v>24</v>
      </c>
      <c r="C527" s="39">
        <v>48918</v>
      </c>
      <c r="D527" s="38" t="s">
        <v>25</v>
      </c>
      <c r="E527" s="38" t="s">
        <v>635</v>
      </c>
      <c r="F527" s="40">
        <v>120</v>
      </c>
      <c r="G527" s="39">
        <v>5870160</v>
      </c>
      <c r="H527" s="38" t="s">
        <v>84</v>
      </c>
    </row>
    <row r="528" spans="1:8" ht="15.75" customHeight="1" x14ac:dyDescent="0.25">
      <c r="A528" s="38" t="s">
        <v>2376</v>
      </c>
      <c r="B528" s="38" t="s">
        <v>24</v>
      </c>
      <c r="C528" s="39">
        <v>54180.51</v>
      </c>
      <c r="D528" s="38" t="s">
        <v>85</v>
      </c>
      <c r="E528" s="38" t="s">
        <v>635</v>
      </c>
      <c r="F528" s="40">
        <v>120</v>
      </c>
      <c r="G528" s="39">
        <v>6501661.2000000002</v>
      </c>
      <c r="H528" s="41" t="s">
        <v>666</v>
      </c>
    </row>
    <row r="529" spans="1:8" ht="15.75" customHeight="1" x14ac:dyDescent="0.25">
      <c r="A529" s="38" t="s">
        <v>2376</v>
      </c>
      <c r="B529" s="38" t="s">
        <v>24</v>
      </c>
      <c r="C529" s="39">
        <v>67213.429999999993</v>
      </c>
      <c r="D529" s="38" t="s">
        <v>398</v>
      </c>
      <c r="E529" s="38" t="s">
        <v>667</v>
      </c>
      <c r="F529" s="40">
        <v>120</v>
      </c>
      <c r="G529" s="39">
        <v>8065611.5999999996</v>
      </c>
      <c r="H529" s="41" t="s">
        <v>668</v>
      </c>
    </row>
    <row r="530" spans="1:8" ht="15.75" customHeight="1" x14ac:dyDescent="0.25">
      <c r="C530" s="36"/>
      <c r="F530" s="42"/>
      <c r="G530" s="36"/>
    </row>
    <row r="531" spans="1:8" ht="15.75" customHeight="1" x14ac:dyDescent="0.25">
      <c r="A531" s="93" t="s">
        <v>669</v>
      </c>
      <c r="B531" s="94"/>
      <c r="C531" s="94"/>
      <c r="D531" s="94"/>
      <c r="E531" s="94"/>
      <c r="F531" s="94"/>
      <c r="G531" s="94"/>
      <c r="H531" s="95"/>
    </row>
    <row r="532" spans="1:8" ht="15.75" customHeight="1" x14ac:dyDescent="0.25">
      <c r="C532" s="36"/>
      <c r="E532" s="1" t="s">
        <v>2347</v>
      </c>
      <c r="F532" s="37">
        <v>17300</v>
      </c>
      <c r="G532" s="36"/>
    </row>
    <row r="533" spans="1:8" ht="15.75" customHeight="1" x14ac:dyDescent="0.25">
      <c r="A533" s="38" t="s">
        <v>11</v>
      </c>
      <c r="B533" s="38" t="s">
        <v>12</v>
      </c>
      <c r="C533" s="38" t="s">
        <v>13</v>
      </c>
      <c r="D533" s="38" t="s">
        <v>17</v>
      </c>
      <c r="E533" s="38" t="s">
        <v>18</v>
      </c>
      <c r="F533" s="38" t="s">
        <v>19</v>
      </c>
      <c r="G533" s="38" t="s">
        <v>20</v>
      </c>
      <c r="H533" s="38" t="s">
        <v>21</v>
      </c>
    </row>
    <row r="534" spans="1:8" ht="15.75" customHeight="1" x14ac:dyDescent="0.25">
      <c r="A534" s="38" t="s">
        <v>2377</v>
      </c>
      <c r="B534" s="38" t="s">
        <v>24</v>
      </c>
      <c r="C534" s="39">
        <v>2196.44</v>
      </c>
      <c r="D534" s="38" t="s">
        <v>163</v>
      </c>
      <c r="E534" s="38" t="s">
        <v>671</v>
      </c>
      <c r="F534" s="40">
        <v>17300</v>
      </c>
      <c r="G534" s="39">
        <v>37998412</v>
      </c>
      <c r="H534" s="41" t="s">
        <v>672</v>
      </c>
    </row>
    <row r="535" spans="1:8" ht="15.75" customHeight="1" x14ac:dyDescent="0.25">
      <c r="A535" s="38" t="s">
        <v>2377</v>
      </c>
      <c r="B535" s="38" t="s">
        <v>24</v>
      </c>
      <c r="C535" s="39">
        <v>2240.62</v>
      </c>
      <c r="D535" s="38" t="s">
        <v>40</v>
      </c>
      <c r="E535" s="38" t="s">
        <v>469</v>
      </c>
      <c r="F535" s="40">
        <v>17300</v>
      </c>
      <c r="G535" s="39">
        <v>38762726</v>
      </c>
      <c r="H535" s="38" t="s">
        <v>673</v>
      </c>
    </row>
    <row r="536" spans="1:8" ht="15.75" customHeight="1" x14ac:dyDescent="0.25">
      <c r="A536" s="38" t="s">
        <v>2377</v>
      </c>
      <c r="B536" s="38" t="s">
        <v>52</v>
      </c>
      <c r="C536" s="39">
        <v>2298.56</v>
      </c>
      <c r="D536" s="38" t="s">
        <v>29</v>
      </c>
      <c r="E536" s="38" t="s">
        <v>674</v>
      </c>
      <c r="F536" s="40">
        <v>17300</v>
      </c>
      <c r="G536" s="39">
        <v>39765088</v>
      </c>
      <c r="H536" s="38" t="s">
        <v>675</v>
      </c>
    </row>
    <row r="537" spans="1:8" ht="15.75" customHeight="1" x14ac:dyDescent="0.25">
      <c r="A537" s="38" t="s">
        <v>2377</v>
      </c>
      <c r="B537" s="38" t="s">
        <v>24</v>
      </c>
      <c r="C537" s="39">
        <v>2328.33</v>
      </c>
      <c r="D537" s="38" t="s">
        <v>70</v>
      </c>
      <c r="E537" s="38" t="s">
        <v>676</v>
      </c>
      <c r="F537" s="40">
        <v>17300</v>
      </c>
      <c r="G537" s="39">
        <v>40280109</v>
      </c>
      <c r="H537" s="41" t="s">
        <v>677</v>
      </c>
    </row>
    <row r="538" spans="1:8" ht="15.75" customHeight="1" x14ac:dyDescent="0.25">
      <c r="A538" s="38" t="s">
        <v>2377</v>
      </c>
      <c r="B538" s="38" t="s">
        <v>24</v>
      </c>
      <c r="C538" s="39">
        <v>2418</v>
      </c>
      <c r="D538" s="38" t="s">
        <v>54</v>
      </c>
      <c r="E538" s="38" t="s">
        <v>678</v>
      </c>
      <c r="F538" s="40">
        <v>17300</v>
      </c>
      <c r="G538" s="39">
        <v>41831400</v>
      </c>
      <c r="H538" s="41" t="s">
        <v>679</v>
      </c>
    </row>
    <row r="539" spans="1:8" ht="15.75" customHeight="1" x14ac:dyDescent="0.25">
      <c r="A539" s="38" t="s">
        <v>2377</v>
      </c>
      <c r="B539" s="38" t="s">
        <v>24</v>
      </c>
      <c r="C539" s="39">
        <v>2493</v>
      </c>
      <c r="D539" s="38" t="s">
        <v>443</v>
      </c>
      <c r="E539" s="38" t="s">
        <v>680</v>
      </c>
      <c r="F539" s="40">
        <v>17300</v>
      </c>
      <c r="G539" s="39">
        <v>43128900</v>
      </c>
      <c r="H539" s="41" t="s">
        <v>681</v>
      </c>
    </row>
    <row r="540" spans="1:8" ht="15.75" customHeight="1" x14ac:dyDescent="0.25">
      <c r="A540" s="38" t="s">
        <v>2377</v>
      </c>
      <c r="B540" s="38" t="s">
        <v>24</v>
      </c>
      <c r="C540" s="39">
        <v>2571.25</v>
      </c>
      <c r="D540" s="38" t="s">
        <v>67</v>
      </c>
      <c r="E540" s="38" t="s">
        <v>682</v>
      </c>
      <c r="F540" s="40">
        <v>17300</v>
      </c>
      <c r="G540" s="39">
        <v>44482625</v>
      </c>
      <c r="H540" s="38" t="s">
        <v>683</v>
      </c>
    </row>
    <row r="541" spans="1:8" ht="15.75" customHeight="1" x14ac:dyDescent="0.25">
      <c r="A541" s="38" t="s">
        <v>2377</v>
      </c>
      <c r="B541" s="38" t="s">
        <v>24</v>
      </c>
      <c r="C541" s="39">
        <v>2615.04</v>
      </c>
      <c r="D541" s="38" t="s">
        <v>45</v>
      </c>
      <c r="E541" s="38" t="s">
        <v>469</v>
      </c>
      <c r="F541" s="40">
        <v>17300</v>
      </c>
      <c r="G541" s="39">
        <v>45240192</v>
      </c>
      <c r="H541" s="38" t="s">
        <v>684</v>
      </c>
    </row>
    <row r="542" spans="1:8" ht="15.75" customHeight="1" x14ac:dyDescent="0.25">
      <c r="A542" s="38" t="s">
        <v>2377</v>
      </c>
      <c r="B542" s="38" t="s">
        <v>28</v>
      </c>
      <c r="C542" s="39">
        <v>2741.22</v>
      </c>
      <c r="D542" s="38" t="s">
        <v>29</v>
      </c>
      <c r="E542" s="38" t="s">
        <v>685</v>
      </c>
      <c r="F542" s="40">
        <v>17300</v>
      </c>
      <c r="G542" s="39">
        <v>47423106</v>
      </c>
      <c r="H542" s="38" t="s">
        <v>686</v>
      </c>
    </row>
    <row r="543" spans="1:8" ht="15.75" customHeight="1" x14ac:dyDescent="0.25">
      <c r="A543" s="38" t="s">
        <v>2377</v>
      </c>
      <c r="B543" s="38" t="s">
        <v>24</v>
      </c>
      <c r="C543" s="39">
        <v>3216.58</v>
      </c>
      <c r="D543" s="38" t="s">
        <v>222</v>
      </c>
      <c r="E543" s="38" t="s">
        <v>687</v>
      </c>
      <c r="F543" s="40">
        <v>17300</v>
      </c>
      <c r="G543" s="39">
        <v>55646834</v>
      </c>
      <c r="H543" s="38" t="s">
        <v>688</v>
      </c>
    </row>
    <row r="544" spans="1:8" ht="15.75" customHeight="1" x14ac:dyDescent="0.25">
      <c r="A544" s="38" t="s">
        <v>2377</v>
      </c>
      <c r="B544" s="38" t="s">
        <v>24</v>
      </c>
      <c r="C544" s="39">
        <v>3399.44</v>
      </c>
      <c r="D544" s="38" t="s">
        <v>189</v>
      </c>
      <c r="E544" s="38" t="s">
        <v>689</v>
      </c>
      <c r="F544" s="40">
        <v>17280</v>
      </c>
      <c r="G544" s="39">
        <v>58742323.200000003</v>
      </c>
      <c r="H544" s="41" t="s">
        <v>690</v>
      </c>
    </row>
    <row r="545" spans="1:8" ht="15.75" customHeight="1" x14ac:dyDescent="0.25">
      <c r="A545" s="38" t="s">
        <v>2377</v>
      </c>
      <c r="B545" s="38" t="s">
        <v>24</v>
      </c>
      <c r="C545" s="39">
        <v>4103.09</v>
      </c>
      <c r="D545" s="38" t="s">
        <v>156</v>
      </c>
      <c r="E545" s="38" t="s">
        <v>559</v>
      </c>
      <c r="F545" s="40">
        <v>17300</v>
      </c>
      <c r="G545" s="39">
        <v>70983457</v>
      </c>
      <c r="H545" s="38" t="s">
        <v>691</v>
      </c>
    </row>
    <row r="546" spans="1:8" ht="15.75" customHeight="1" x14ac:dyDescent="0.25">
      <c r="A546" s="38" t="s">
        <v>2377</v>
      </c>
      <c r="B546" s="38" t="s">
        <v>24</v>
      </c>
      <c r="C546" s="39">
        <v>8288</v>
      </c>
      <c r="D546" s="38" t="s">
        <v>25</v>
      </c>
      <c r="E546" s="38" t="s">
        <v>481</v>
      </c>
      <c r="F546" s="40">
        <v>17300</v>
      </c>
      <c r="G546" s="39">
        <v>143382400</v>
      </c>
      <c r="H546" s="38" t="s">
        <v>692</v>
      </c>
    </row>
    <row r="547" spans="1:8" ht="15.75" customHeight="1" x14ac:dyDescent="0.25">
      <c r="A547" s="38" t="s">
        <v>2377</v>
      </c>
      <c r="B547" s="38" t="s">
        <v>52</v>
      </c>
      <c r="C547" s="39">
        <v>12330.81</v>
      </c>
      <c r="D547" s="38" t="s">
        <v>70</v>
      </c>
      <c r="E547" s="38" t="s">
        <v>693</v>
      </c>
      <c r="F547" s="40">
        <v>17300</v>
      </c>
      <c r="G547" s="39">
        <v>213323013</v>
      </c>
      <c r="H547" s="41" t="s">
        <v>694</v>
      </c>
    </row>
    <row r="548" spans="1:8" ht="15.75" customHeight="1" x14ac:dyDescent="0.25">
      <c r="A548" s="38" t="s">
        <v>2377</v>
      </c>
      <c r="B548" s="38" t="s">
        <v>28</v>
      </c>
      <c r="C548" s="39">
        <v>12514.44</v>
      </c>
      <c r="D548" s="38" t="s">
        <v>163</v>
      </c>
      <c r="E548" s="38" t="s">
        <v>695</v>
      </c>
      <c r="F548" s="40">
        <v>17300</v>
      </c>
      <c r="G548" s="39">
        <v>216499812</v>
      </c>
      <c r="H548" s="41" t="s">
        <v>696</v>
      </c>
    </row>
    <row r="549" spans="1:8" ht="15.75" customHeight="1" x14ac:dyDescent="0.25">
      <c r="A549" s="38" t="s">
        <v>2377</v>
      </c>
      <c r="B549" s="38" t="s">
        <v>28</v>
      </c>
      <c r="C549" s="39">
        <v>12733.65</v>
      </c>
      <c r="D549" s="38" t="s">
        <v>40</v>
      </c>
      <c r="E549" s="38" t="s">
        <v>697</v>
      </c>
      <c r="F549" s="40">
        <v>17300</v>
      </c>
      <c r="G549" s="39">
        <v>220292145</v>
      </c>
      <c r="H549" s="41" t="s">
        <v>698</v>
      </c>
    </row>
    <row r="550" spans="1:8" ht="15.75" customHeight="1" x14ac:dyDescent="0.25">
      <c r="A550" s="38" t="s">
        <v>2377</v>
      </c>
      <c r="B550" s="38" t="s">
        <v>28</v>
      </c>
      <c r="C550" s="39">
        <v>58582.48</v>
      </c>
      <c r="D550" s="38" t="s">
        <v>70</v>
      </c>
      <c r="E550" s="38" t="s">
        <v>699</v>
      </c>
      <c r="F550" s="40">
        <v>17300</v>
      </c>
      <c r="G550" s="39">
        <v>1013476904</v>
      </c>
      <c r="H550" s="41" t="s">
        <v>700</v>
      </c>
    </row>
    <row r="551" spans="1:8" ht="15.75" customHeight="1" x14ac:dyDescent="0.25">
      <c r="A551" s="38" t="s">
        <v>2377</v>
      </c>
      <c r="B551" s="38" t="s">
        <v>52</v>
      </c>
      <c r="C551" s="39">
        <v>59132.35</v>
      </c>
      <c r="D551" s="38" t="s">
        <v>40</v>
      </c>
      <c r="E551" s="38" t="s">
        <v>506</v>
      </c>
      <c r="F551" s="40">
        <v>17300</v>
      </c>
      <c r="G551" s="39">
        <v>1022989655</v>
      </c>
      <c r="H551" s="38" t="s">
        <v>701</v>
      </c>
    </row>
    <row r="552" spans="1:8" ht="15.75" customHeight="1" x14ac:dyDescent="0.25">
      <c r="A552" s="38" t="s">
        <v>2377</v>
      </c>
      <c r="B552" s="38" t="s">
        <v>24</v>
      </c>
      <c r="C552" s="39">
        <v>66119.27</v>
      </c>
      <c r="D552" s="38" t="s">
        <v>29</v>
      </c>
      <c r="E552" s="38" t="s">
        <v>702</v>
      </c>
      <c r="F552" s="40">
        <v>17300</v>
      </c>
      <c r="G552" s="39">
        <v>1143863371</v>
      </c>
      <c r="H552" s="38" t="s">
        <v>703</v>
      </c>
    </row>
    <row r="553" spans="1:8" ht="15.75" customHeight="1" x14ac:dyDescent="0.25">
      <c r="C553" s="36"/>
      <c r="F553" s="42"/>
      <c r="G553" s="36"/>
    </row>
    <row r="554" spans="1:8" ht="15.75" customHeight="1" x14ac:dyDescent="0.25">
      <c r="A554" s="93" t="s">
        <v>704</v>
      </c>
      <c r="B554" s="94"/>
      <c r="C554" s="94"/>
      <c r="D554" s="94"/>
      <c r="E554" s="94"/>
      <c r="F554" s="94"/>
      <c r="G554" s="94"/>
      <c r="H554" s="95"/>
    </row>
    <row r="555" spans="1:8" ht="15.75" customHeight="1" x14ac:dyDescent="0.25">
      <c r="C555" s="36"/>
      <c r="E555" s="1" t="s">
        <v>2347</v>
      </c>
      <c r="F555" s="37">
        <v>35000</v>
      </c>
      <c r="G555" s="36"/>
    </row>
    <row r="556" spans="1:8" ht="15.75" customHeight="1" x14ac:dyDescent="0.25">
      <c r="A556" s="38" t="s">
        <v>11</v>
      </c>
      <c r="B556" s="38" t="s">
        <v>12</v>
      </c>
      <c r="C556" s="38" t="s">
        <v>13</v>
      </c>
      <c r="D556" s="38" t="s">
        <v>17</v>
      </c>
      <c r="E556" s="38" t="s">
        <v>18</v>
      </c>
      <c r="F556" s="38" t="s">
        <v>19</v>
      </c>
      <c r="G556" s="38" t="s">
        <v>20</v>
      </c>
      <c r="H556" s="38" t="s">
        <v>21</v>
      </c>
    </row>
    <row r="557" spans="1:8" ht="15.75" customHeight="1" x14ac:dyDescent="0.25">
      <c r="A557" s="38" t="s">
        <v>2378</v>
      </c>
      <c r="B557" s="38" t="s">
        <v>24</v>
      </c>
      <c r="C557" s="39">
        <v>1128.56</v>
      </c>
      <c r="D557" s="38" t="s">
        <v>45</v>
      </c>
      <c r="E557" s="38" t="s">
        <v>706</v>
      </c>
      <c r="F557" s="40">
        <v>35000</v>
      </c>
      <c r="G557" s="39">
        <v>39499600</v>
      </c>
      <c r="H557" s="38" t="s">
        <v>707</v>
      </c>
    </row>
    <row r="558" spans="1:8" ht="15.75" customHeight="1" x14ac:dyDescent="0.25">
      <c r="A558" s="38" t="s">
        <v>2378</v>
      </c>
      <c r="B558" s="38" t="s">
        <v>24</v>
      </c>
      <c r="C558" s="39">
        <v>1244.4100000000001</v>
      </c>
      <c r="D558" s="38" t="s">
        <v>40</v>
      </c>
      <c r="E558" s="38" t="s">
        <v>706</v>
      </c>
      <c r="F558" s="40">
        <v>35000</v>
      </c>
      <c r="G558" s="39">
        <v>43554350</v>
      </c>
      <c r="H558" s="38" t="s">
        <v>708</v>
      </c>
    </row>
    <row r="559" spans="1:8" ht="15.75" customHeight="1" x14ac:dyDescent="0.25">
      <c r="A559" s="38" t="s">
        <v>2378</v>
      </c>
      <c r="B559" s="38" t="s">
        <v>24</v>
      </c>
      <c r="C559" s="39">
        <v>1337.88</v>
      </c>
      <c r="D559" s="38" t="s">
        <v>156</v>
      </c>
      <c r="E559" s="38" t="s">
        <v>706</v>
      </c>
      <c r="F559" s="40">
        <v>35000</v>
      </c>
      <c r="G559" s="39">
        <v>46825800</v>
      </c>
      <c r="H559" s="38" t="s">
        <v>709</v>
      </c>
    </row>
    <row r="560" spans="1:8" ht="15.75" customHeight="1" x14ac:dyDescent="0.25">
      <c r="A560" s="38" t="s">
        <v>2378</v>
      </c>
      <c r="B560" s="38" t="s">
        <v>24</v>
      </c>
      <c r="C560" s="39">
        <v>1451.7</v>
      </c>
      <c r="D560" s="38" t="s">
        <v>85</v>
      </c>
      <c r="E560" s="38" t="s">
        <v>706</v>
      </c>
      <c r="F560" s="40">
        <v>35000</v>
      </c>
      <c r="G560" s="39">
        <v>50809500</v>
      </c>
      <c r="H560" s="41" t="s">
        <v>710</v>
      </c>
    </row>
    <row r="561" spans="1:8" ht="15.75" customHeight="1" x14ac:dyDescent="0.25">
      <c r="A561" s="38" t="s">
        <v>2378</v>
      </c>
      <c r="B561" s="38" t="s">
        <v>24</v>
      </c>
      <c r="C561" s="39">
        <v>2868.97</v>
      </c>
      <c r="D561" s="38" t="s">
        <v>29</v>
      </c>
      <c r="E561" s="38" t="s">
        <v>711</v>
      </c>
      <c r="F561" s="40">
        <v>35000</v>
      </c>
      <c r="G561" s="39">
        <v>100413950</v>
      </c>
      <c r="H561" s="38" t="s">
        <v>712</v>
      </c>
    </row>
    <row r="562" spans="1:8" ht="15.75" customHeight="1" x14ac:dyDescent="0.25">
      <c r="A562" s="38" t="s">
        <v>2378</v>
      </c>
      <c r="B562" s="38" t="s">
        <v>28</v>
      </c>
      <c r="C562" s="39">
        <v>3843.73</v>
      </c>
      <c r="D562" s="38" t="s">
        <v>40</v>
      </c>
      <c r="E562" s="38" t="s">
        <v>713</v>
      </c>
      <c r="F562" s="40">
        <v>35000</v>
      </c>
      <c r="G562" s="39">
        <v>134530550</v>
      </c>
      <c r="H562" s="41" t="s">
        <v>714</v>
      </c>
    </row>
    <row r="563" spans="1:8" ht="15.75" customHeight="1" x14ac:dyDescent="0.25">
      <c r="C563" s="36"/>
      <c r="F563" s="42"/>
      <c r="G563" s="36"/>
    </row>
    <row r="564" spans="1:8" ht="15.75" customHeight="1" x14ac:dyDescent="0.25">
      <c r="A564" s="93" t="s">
        <v>715</v>
      </c>
      <c r="B564" s="94"/>
      <c r="C564" s="94"/>
      <c r="D564" s="94"/>
      <c r="E564" s="94"/>
      <c r="F564" s="94"/>
      <c r="G564" s="94"/>
      <c r="H564" s="95"/>
    </row>
    <row r="565" spans="1:8" ht="15.75" customHeight="1" x14ac:dyDescent="0.25">
      <c r="C565" s="36"/>
      <c r="E565" s="1" t="s">
        <v>2347</v>
      </c>
      <c r="F565" s="37">
        <v>95000</v>
      </c>
      <c r="G565" s="36"/>
    </row>
    <row r="566" spans="1:8" ht="15.75" customHeight="1" x14ac:dyDescent="0.25">
      <c r="A566" s="38" t="s">
        <v>11</v>
      </c>
      <c r="B566" s="38" t="s">
        <v>12</v>
      </c>
      <c r="C566" s="38" t="s">
        <v>13</v>
      </c>
      <c r="D566" s="38" t="s">
        <v>17</v>
      </c>
      <c r="E566" s="38" t="s">
        <v>18</v>
      </c>
      <c r="F566" s="38" t="s">
        <v>19</v>
      </c>
      <c r="G566" s="38" t="s">
        <v>20</v>
      </c>
      <c r="H566" s="38" t="s">
        <v>21</v>
      </c>
    </row>
    <row r="567" spans="1:8" ht="15.75" customHeight="1" x14ac:dyDescent="0.25">
      <c r="A567" s="38" t="s">
        <v>2379</v>
      </c>
      <c r="B567" s="38" t="s">
        <v>24</v>
      </c>
      <c r="C567" s="39">
        <v>1714.05</v>
      </c>
      <c r="D567" s="38" t="s">
        <v>45</v>
      </c>
      <c r="E567" s="38" t="s">
        <v>706</v>
      </c>
      <c r="F567" s="40">
        <v>95000</v>
      </c>
      <c r="G567" s="39">
        <v>162834750</v>
      </c>
      <c r="H567" s="41" t="s">
        <v>717</v>
      </c>
    </row>
    <row r="568" spans="1:8" ht="15.75" customHeight="1" x14ac:dyDescent="0.25">
      <c r="A568" s="38" t="s">
        <v>2379</v>
      </c>
      <c r="B568" s="38" t="s">
        <v>24</v>
      </c>
      <c r="C568" s="39">
        <v>2016.02</v>
      </c>
      <c r="D568" s="38" t="s">
        <v>40</v>
      </c>
      <c r="E568" s="38" t="s">
        <v>706</v>
      </c>
      <c r="F568" s="40">
        <v>95000</v>
      </c>
      <c r="G568" s="39">
        <v>191521900</v>
      </c>
      <c r="H568" s="38" t="s">
        <v>718</v>
      </c>
    </row>
    <row r="569" spans="1:8" ht="15.75" customHeight="1" x14ac:dyDescent="0.25">
      <c r="A569" s="38" t="s">
        <v>2379</v>
      </c>
      <c r="B569" s="38" t="s">
        <v>24</v>
      </c>
      <c r="C569" s="39">
        <v>2099.71</v>
      </c>
      <c r="D569" s="38" t="s">
        <v>156</v>
      </c>
      <c r="E569" s="38" t="s">
        <v>706</v>
      </c>
      <c r="F569" s="40">
        <v>95000</v>
      </c>
      <c r="G569" s="39">
        <v>199472450</v>
      </c>
      <c r="H569" s="38" t="s">
        <v>709</v>
      </c>
    </row>
    <row r="570" spans="1:8" ht="15.75" customHeight="1" x14ac:dyDescent="0.25">
      <c r="A570" s="38" t="s">
        <v>2379</v>
      </c>
      <c r="B570" s="38" t="s">
        <v>24</v>
      </c>
      <c r="C570" s="39">
        <v>2351.87</v>
      </c>
      <c r="D570" s="38" t="s">
        <v>85</v>
      </c>
      <c r="E570" s="38" t="s">
        <v>706</v>
      </c>
      <c r="F570" s="40">
        <v>95000</v>
      </c>
      <c r="G570" s="39">
        <v>223427650</v>
      </c>
      <c r="H570" s="41" t="s">
        <v>719</v>
      </c>
    </row>
    <row r="571" spans="1:8" ht="15.75" customHeight="1" x14ac:dyDescent="0.25">
      <c r="A571" s="38" t="s">
        <v>2379</v>
      </c>
      <c r="B571" s="38" t="s">
        <v>24</v>
      </c>
      <c r="C571" s="39">
        <v>4436.2700000000004</v>
      </c>
      <c r="D571" s="38" t="s">
        <v>29</v>
      </c>
      <c r="E571" s="38" t="s">
        <v>720</v>
      </c>
      <c r="F571" s="40">
        <v>95000</v>
      </c>
      <c r="G571" s="39">
        <v>421445650</v>
      </c>
      <c r="H571" s="38" t="s">
        <v>712</v>
      </c>
    </row>
    <row r="572" spans="1:8" ht="15.75" customHeight="1" x14ac:dyDescent="0.25">
      <c r="A572" s="38" t="s">
        <v>2379</v>
      </c>
      <c r="B572" s="38" t="s">
        <v>28</v>
      </c>
      <c r="C572" s="39">
        <v>5924.61</v>
      </c>
      <c r="D572" s="38" t="s">
        <v>40</v>
      </c>
      <c r="E572" s="38" t="s">
        <v>713</v>
      </c>
      <c r="F572" s="40">
        <v>95000</v>
      </c>
      <c r="G572" s="39">
        <v>562837950</v>
      </c>
      <c r="H572" s="41" t="s">
        <v>721</v>
      </c>
    </row>
    <row r="573" spans="1:8" ht="15.75" customHeight="1" x14ac:dyDescent="0.25">
      <c r="C573" s="36"/>
      <c r="F573" s="42"/>
      <c r="G573" s="36"/>
    </row>
    <row r="574" spans="1:8" ht="15.75" customHeight="1" x14ac:dyDescent="0.25">
      <c r="A574" s="93" t="s">
        <v>722</v>
      </c>
      <c r="B574" s="94"/>
      <c r="C574" s="94"/>
      <c r="D574" s="94"/>
      <c r="E574" s="94"/>
      <c r="F574" s="94"/>
      <c r="G574" s="94"/>
      <c r="H574" s="95"/>
    </row>
    <row r="575" spans="1:8" ht="15.75" customHeight="1" x14ac:dyDescent="0.25">
      <c r="C575" s="36"/>
      <c r="E575" s="1" t="s">
        <v>2347</v>
      </c>
      <c r="F575" s="37">
        <v>24</v>
      </c>
      <c r="G575" s="36"/>
    </row>
    <row r="576" spans="1:8" ht="15.75" customHeight="1" x14ac:dyDescent="0.25">
      <c r="A576" s="38" t="s">
        <v>11</v>
      </c>
      <c r="B576" s="38" t="s">
        <v>12</v>
      </c>
      <c r="C576" s="38" t="s">
        <v>13</v>
      </c>
      <c r="D576" s="38" t="s">
        <v>17</v>
      </c>
      <c r="E576" s="38" t="s">
        <v>18</v>
      </c>
      <c r="F576" s="38" t="s">
        <v>19</v>
      </c>
      <c r="G576" s="38" t="s">
        <v>20</v>
      </c>
      <c r="H576" s="38" t="s">
        <v>21</v>
      </c>
    </row>
    <row r="577" spans="1:8" ht="15.75" customHeight="1" x14ac:dyDescent="0.25">
      <c r="A577" s="38" t="s">
        <v>2380</v>
      </c>
      <c r="B577" s="38" t="s">
        <v>24</v>
      </c>
      <c r="C577" s="39">
        <v>42947.99</v>
      </c>
      <c r="D577" s="38" t="s">
        <v>398</v>
      </c>
      <c r="E577" s="38" t="s">
        <v>724</v>
      </c>
      <c r="F577" s="40">
        <v>24</v>
      </c>
      <c r="G577" s="39">
        <v>1030751.76</v>
      </c>
      <c r="H577" s="41" t="s">
        <v>725</v>
      </c>
    </row>
    <row r="578" spans="1:8" ht="15.75" customHeight="1" x14ac:dyDescent="0.25">
      <c r="A578" s="38" t="s">
        <v>2380</v>
      </c>
      <c r="B578" s="38" t="s">
        <v>24</v>
      </c>
      <c r="C578" s="39">
        <v>1069751.3400000001</v>
      </c>
      <c r="D578" s="38" t="s">
        <v>70</v>
      </c>
      <c r="E578" s="38" t="s">
        <v>726</v>
      </c>
      <c r="F578" s="40">
        <v>24</v>
      </c>
      <c r="G578" s="39">
        <v>25674032.16</v>
      </c>
      <c r="H578" s="41" t="s">
        <v>727</v>
      </c>
    </row>
    <row r="579" spans="1:8" ht="15.75" customHeight="1" x14ac:dyDescent="0.25">
      <c r="A579" s="38" t="s">
        <v>2380</v>
      </c>
      <c r="B579" s="38" t="s">
        <v>24</v>
      </c>
      <c r="C579" s="39">
        <v>1122176.8799999999</v>
      </c>
      <c r="D579" s="38" t="s">
        <v>40</v>
      </c>
      <c r="E579" s="38" t="s">
        <v>728</v>
      </c>
      <c r="F579" s="40">
        <v>24</v>
      </c>
      <c r="G579" s="39">
        <v>26932245.120000001</v>
      </c>
      <c r="H579" s="41" t="s">
        <v>729</v>
      </c>
    </row>
    <row r="580" spans="1:8" ht="15.75" customHeight="1" x14ac:dyDescent="0.25">
      <c r="A580" s="38" t="s">
        <v>2380</v>
      </c>
      <c r="B580" s="38" t="s">
        <v>24</v>
      </c>
      <c r="C580" s="39">
        <v>1287243.8600000001</v>
      </c>
      <c r="D580" s="38" t="s">
        <v>45</v>
      </c>
      <c r="E580" s="38" t="s">
        <v>728</v>
      </c>
      <c r="F580" s="40">
        <v>24</v>
      </c>
      <c r="G580" s="39">
        <v>30893852.640000001</v>
      </c>
      <c r="H580" s="41" t="s">
        <v>730</v>
      </c>
    </row>
    <row r="581" spans="1:8" ht="15.75" customHeight="1" x14ac:dyDescent="0.25">
      <c r="A581" s="38" t="s">
        <v>2380</v>
      </c>
      <c r="B581" s="38" t="s">
        <v>24</v>
      </c>
      <c r="C581" s="39">
        <v>1424000</v>
      </c>
      <c r="D581" s="38" t="s">
        <v>25</v>
      </c>
      <c r="E581" s="38" t="s">
        <v>731</v>
      </c>
      <c r="F581" s="40">
        <v>24</v>
      </c>
      <c r="G581" s="39">
        <v>34176000</v>
      </c>
      <c r="H581" s="38" t="s">
        <v>84</v>
      </c>
    </row>
    <row r="582" spans="1:8" ht="15.75" customHeight="1" x14ac:dyDescent="0.25">
      <c r="C582" s="36"/>
      <c r="F582" s="42"/>
      <c r="G582" s="36"/>
    </row>
    <row r="583" spans="1:8" ht="15.75" customHeight="1" x14ac:dyDescent="0.25">
      <c r="A583" s="93" t="s">
        <v>732</v>
      </c>
      <c r="B583" s="94"/>
      <c r="C583" s="94"/>
      <c r="D583" s="94"/>
      <c r="E583" s="94"/>
      <c r="F583" s="94"/>
      <c r="G583" s="94"/>
      <c r="H583" s="95"/>
    </row>
    <row r="584" spans="1:8" ht="15.75" customHeight="1" x14ac:dyDescent="0.25">
      <c r="C584" s="36"/>
      <c r="E584" s="1" t="s">
        <v>2347</v>
      </c>
      <c r="F584" s="37">
        <v>45</v>
      </c>
      <c r="G584" s="36"/>
    </row>
    <row r="585" spans="1:8" ht="15.75" customHeight="1" x14ac:dyDescent="0.25">
      <c r="A585" s="38" t="s">
        <v>11</v>
      </c>
      <c r="B585" s="38" t="s">
        <v>12</v>
      </c>
      <c r="C585" s="38" t="s">
        <v>13</v>
      </c>
      <c r="D585" s="38" t="s">
        <v>17</v>
      </c>
      <c r="E585" s="38" t="s">
        <v>18</v>
      </c>
      <c r="F585" s="38" t="s">
        <v>19</v>
      </c>
      <c r="G585" s="38" t="s">
        <v>20</v>
      </c>
      <c r="H585" s="38" t="s">
        <v>21</v>
      </c>
    </row>
    <row r="586" spans="1:8" ht="15.75" customHeight="1" x14ac:dyDescent="0.25">
      <c r="A586" s="38" t="s">
        <v>2381</v>
      </c>
      <c r="B586" s="38" t="s">
        <v>24</v>
      </c>
      <c r="C586" s="39">
        <v>32962.879999999997</v>
      </c>
      <c r="D586" s="38" t="s">
        <v>398</v>
      </c>
      <c r="E586" s="38" t="s">
        <v>734</v>
      </c>
      <c r="F586" s="40">
        <v>45</v>
      </c>
      <c r="G586" s="39">
        <v>1483329.6</v>
      </c>
      <c r="H586" s="41" t="s">
        <v>735</v>
      </c>
    </row>
    <row r="587" spans="1:8" ht="15.75" customHeight="1" x14ac:dyDescent="0.25">
      <c r="A587" s="38" t="s">
        <v>2381</v>
      </c>
      <c r="B587" s="38" t="s">
        <v>24</v>
      </c>
      <c r="C587" s="39">
        <v>1283354.71</v>
      </c>
      <c r="D587" s="38" t="s">
        <v>48</v>
      </c>
      <c r="E587" s="38" t="s">
        <v>736</v>
      </c>
      <c r="F587" s="40">
        <v>45</v>
      </c>
      <c r="G587" s="39">
        <v>57750961.950000003</v>
      </c>
      <c r="H587" s="41" t="s">
        <v>737</v>
      </c>
    </row>
    <row r="588" spans="1:8" ht="15.75" customHeight="1" x14ac:dyDescent="0.25">
      <c r="A588" s="38" t="s">
        <v>2381</v>
      </c>
      <c r="B588" s="38" t="s">
        <v>24</v>
      </c>
      <c r="C588" s="39">
        <v>1320788.96</v>
      </c>
      <c r="D588" s="38" t="s">
        <v>70</v>
      </c>
      <c r="E588" s="38" t="s">
        <v>738</v>
      </c>
      <c r="F588" s="40">
        <v>45</v>
      </c>
      <c r="G588" s="39">
        <v>59435503.200000003</v>
      </c>
      <c r="H588" s="41" t="s">
        <v>739</v>
      </c>
    </row>
    <row r="589" spans="1:8" ht="15.75" customHeight="1" x14ac:dyDescent="0.25">
      <c r="A589" s="38" t="s">
        <v>2381</v>
      </c>
      <c r="B589" s="38" t="s">
        <v>24</v>
      </c>
      <c r="C589" s="39">
        <v>1358934.48</v>
      </c>
      <c r="D589" s="38" t="s">
        <v>40</v>
      </c>
      <c r="E589" s="38" t="s">
        <v>740</v>
      </c>
      <c r="F589" s="40">
        <v>45</v>
      </c>
      <c r="G589" s="39">
        <v>61152051.600000001</v>
      </c>
      <c r="H589" s="41" t="s">
        <v>741</v>
      </c>
    </row>
    <row r="590" spans="1:8" ht="15.75" customHeight="1" x14ac:dyDescent="0.25">
      <c r="A590" s="38" t="s">
        <v>2381</v>
      </c>
      <c r="B590" s="38" t="s">
        <v>24</v>
      </c>
      <c r="C590" s="39">
        <v>1365000</v>
      </c>
      <c r="D590" s="38" t="s">
        <v>45</v>
      </c>
      <c r="E590" s="38" t="s">
        <v>740</v>
      </c>
      <c r="F590" s="40">
        <v>45</v>
      </c>
      <c r="G590" s="39">
        <v>61425000</v>
      </c>
      <c r="H590" s="41" t="s">
        <v>742</v>
      </c>
    </row>
    <row r="591" spans="1:8" ht="15.75" customHeight="1" x14ac:dyDescent="0.25">
      <c r="A591" s="38" t="s">
        <v>2381</v>
      </c>
      <c r="B591" s="38" t="s">
        <v>24</v>
      </c>
      <c r="C591" s="39">
        <v>1397452.13</v>
      </c>
      <c r="D591" s="38" t="s">
        <v>29</v>
      </c>
      <c r="E591" s="38" t="s">
        <v>743</v>
      </c>
      <c r="F591" s="40">
        <v>45</v>
      </c>
      <c r="G591" s="39">
        <v>62885345.850000001</v>
      </c>
      <c r="H591" s="38" t="s">
        <v>744</v>
      </c>
    </row>
    <row r="592" spans="1:8" ht="15.75" customHeight="1" x14ac:dyDescent="0.25">
      <c r="A592" s="38" t="s">
        <v>2381</v>
      </c>
      <c r="B592" s="38" t="s">
        <v>24</v>
      </c>
      <c r="C592" s="39">
        <v>1462973.08</v>
      </c>
      <c r="D592" s="38" t="s">
        <v>156</v>
      </c>
      <c r="E592" s="38" t="s">
        <v>740</v>
      </c>
      <c r="F592" s="40">
        <v>45</v>
      </c>
      <c r="G592" s="39">
        <v>65833788.600000001</v>
      </c>
      <c r="H592" s="38" t="s">
        <v>745</v>
      </c>
    </row>
    <row r="593" spans="1:8" ht="15.75" customHeight="1" x14ac:dyDescent="0.25">
      <c r="A593" s="38" t="s">
        <v>2381</v>
      </c>
      <c r="B593" s="38" t="s">
        <v>24</v>
      </c>
      <c r="C593" s="39">
        <v>1489962</v>
      </c>
      <c r="D593" s="38" t="s">
        <v>32</v>
      </c>
      <c r="E593" s="38" t="s">
        <v>746</v>
      </c>
      <c r="F593" s="40">
        <v>45</v>
      </c>
      <c r="G593" s="39">
        <v>67048290</v>
      </c>
      <c r="H593" s="38" t="s">
        <v>747</v>
      </c>
    </row>
    <row r="594" spans="1:8" ht="15.75" customHeight="1" x14ac:dyDescent="0.25">
      <c r="A594" s="38" t="s">
        <v>2381</v>
      </c>
      <c r="B594" s="38" t="s">
        <v>24</v>
      </c>
      <c r="C594" s="39">
        <v>1578801.08</v>
      </c>
      <c r="D594" s="38" t="s">
        <v>25</v>
      </c>
      <c r="E594" s="38" t="s">
        <v>740</v>
      </c>
      <c r="F594" s="40">
        <v>45</v>
      </c>
      <c r="G594" s="39">
        <v>71046048.599999994</v>
      </c>
      <c r="H594" s="38" t="s">
        <v>84</v>
      </c>
    </row>
    <row r="595" spans="1:8" ht="15.75" customHeight="1" x14ac:dyDescent="0.25">
      <c r="C595" s="36"/>
      <c r="F595" s="42"/>
      <c r="G595" s="36"/>
    </row>
    <row r="596" spans="1:8" ht="15.75" customHeight="1" x14ac:dyDescent="0.25">
      <c r="A596" s="93" t="s">
        <v>748</v>
      </c>
      <c r="B596" s="94"/>
      <c r="C596" s="94"/>
      <c r="D596" s="94"/>
      <c r="E596" s="94"/>
      <c r="F596" s="94"/>
      <c r="G596" s="94"/>
      <c r="H596" s="95"/>
    </row>
    <row r="597" spans="1:8" ht="15.75" customHeight="1" x14ac:dyDescent="0.25">
      <c r="C597" s="36"/>
      <c r="E597" s="1" t="s">
        <v>2347</v>
      </c>
      <c r="F597" s="37">
        <v>60</v>
      </c>
      <c r="G597" s="36"/>
    </row>
    <row r="598" spans="1:8" ht="15.75" customHeight="1" x14ac:dyDescent="0.25">
      <c r="A598" s="38" t="s">
        <v>11</v>
      </c>
      <c r="B598" s="38" t="s">
        <v>12</v>
      </c>
      <c r="C598" s="38" t="s">
        <v>13</v>
      </c>
      <c r="D598" s="38" t="s">
        <v>17</v>
      </c>
      <c r="E598" s="38" t="s">
        <v>18</v>
      </c>
      <c r="F598" s="38" t="s">
        <v>19</v>
      </c>
      <c r="G598" s="38" t="s">
        <v>20</v>
      </c>
      <c r="H598" s="38" t="s">
        <v>21</v>
      </c>
    </row>
    <row r="599" spans="1:8" ht="15.75" customHeight="1" x14ac:dyDescent="0.25">
      <c r="A599" s="38" t="s">
        <v>2382</v>
      </c>
      <c r="B599" s="38" t="s">
        <v>24</v>
      </c>
      <c r="C599" s="39">
        <v>229819.2</v>
      </c>
      <c r="D599" s="38" t="s">
        <v>48</v>
      </c>
      <c r="E599" s="38" t="s">
        <v>750</v>
      </c>
      <c r="F599" s="40">
        <v>60</v>
      </c>
      <c r="G599" s="39">
        <v>13789152</v>
      </c>
      <c r="H599" s="41" t="s">
        <v>751</v>
      </c>
    </row>
    <row r="600" spans="1:8" ht="15.75" customHeight="1" x14ac:dyDescent="0.25">
      <c r="A600" s="38" t="s">
        <v>2382</v>
      </c>
      <c r="B600" s="38" t="s">
        <v>28</v>
      </c>
      <c r="C600" s="39">
        <v>231925.84</v>
      </c>
      <c r="D600" s="38" t="s">
        <v>40</v>
      </c>
      <c r="E600" s="38" t="s">
        <v>752</v>
      </c>
      <c r="F600" s="40">
        <v>60</v>
      </c>
      <c r="G600" s="39">
        <v>13915550.4</v>
      </c>
      <c r="H600" s="41" t="s">
        <v>753</v>
      </c>
    </row>
    <row r="601" spans="1:8" ht="15.75" customHeight="1" x14ac:dyDescent="0.25">
      <c r="A601" s="38" t="s">
        <v>2382</v>
      </c>
      <c r="B601" s="38" t="s">
        <v>24</v>
      </c>
      <c r="C601" s="39">
        <v>276150.59999999998</v>
      </c>
      <c r="D601" s="38" t="s">
        <v>40</v>
      </c>
      <c r="E601" s="38" t="s">
        <v>73</v>
      </c>
      <c r="F601" s="40">
        <v>60</v>
      </c>
      <c r="G601" s="39">
        <v>16569036</v>
      </c>
      <c r="H601" s="41" t="s">
        <v>754</v>
      </c>
    </row>
    <row r="602" spans="1:8" ht="15.75" customHeight="1" x14ac:dyDescent="0.25">
      <c r="A602" s="38" t="s">
        <v>2382</v>
      </c>
      <c r="B602" s="38" t="s">
        <v>24</v>
      </c>
      <c r="C602" s="39">
        <v>277160.7</v>
      </c>
      <c r="D602" s="38" t="s">
        <v>45</v>
      </c>
      <c r="E602" s="38" t="s">
        <v>752</v>
      </c>
      <c r="F602" s="40">
        <v>60</v>
      </c>
      <c r="G602" s="39">
        <v>16629642</v>
      </c>
      <c r="H602" s="41" t="s">
        <v>755</v>
      </c>
    </row>
    <row r="603" spans="1:8" ht="15.75" customHeight="1" x14ac:dyDescent="0.25">
      <c r="A603" s="38" t="s">
        <v>2382</v>
      </c>
      <c r="B603" s="38" t="s">
        <v>28</v>
      </c>
      <c r="C603" s="39">
        <v>300174.56</v>
      </c>
      <c r="D603" s="38" t="s">
        <v>29</v>
      </c>
      <c r="E603" s="38" t="s">
        <v>756</v>
      </c>
      <c r="F603" s="40">
        <v>60</v>
      </c>
      <c r="G603" s="39">
        <v>18010473.600000001</v>
      </c>
      <c r="H603" s="38" t="s">
        <v>757</v>
      </c>
    </row>
    <row r="604" spans="1:8" ht="15.75" customHeight="1" x14ac:dyDescent="0.25">
      <c r="A604" s="38" t="s">
        <v>2382</v>
      </c>
      <c r="B604" s="38" t="s">
        <v>24</v>
      </c>
      <c r="C604" s="39">
        <v>413771.6</v>
      </c>
      <c r="D604" s="38" t="s">
        <v>70</v>
      </c>
      <c r="E604" s="38" t="s">
        <v>758</v>
      </c>
      <c r="F604" s="40">
        <v>60</v>
      </c>
      <c r="G604" s="39">
        <v>24826296</v>
      </c>
      <c r="H604" s="41" t="s">
        <v>759</v>
      </c>
    </row>
    <row r="605" spans="1:8" ht="15.75" customHeight="1" x14ac:dyDescent="0.25">
      <c r="A605" s="38" t="s">
        <v>2382</v>
      </c>
      <c r="B605" s="38" t="s">
        <v>24</v>
      </c>
      <c r="C605" s="39">
        <v>414267.15</v>
      </c>
      <c r="D605" s="38" t="s">
        <v>67</v>
      </c>
      <c r="E605" s="38" t="s">
        <v>68</v>
      </c>
      <c r="F605" s="40">
        <v>60</v>
      </c>
      <c r="G605" s="39">
        <v>24856029</v>
      </c>
      <c r="H605" s="38" t="s">
        <v>760</v>
      </c>
    </row>
    <row r="606" spans="1:8" ht="15.75" customHeight="1" x14ac:dyDescent="0.25">
      <c r="A606" s="38" t="s">
        <v>2382</v>
      </c>
      <c r="B606" s="38" t="s">
        <v>24</v>
      </c>
      <c r="C606" s="39">
        <v>474169.62</v>
      </c>
      <c r="D606" s="38" t="s">
        <v>29</v>
      </c>
      <c r="E606" s="38" t="s">
        <v>761</v>
      </c>
      <c r="F606" s="40">
        <v>60</v>
      </c>
      <c r="G606" s="39">
        <v>28450177.199999999</v>
      </c>
      <c r="H606" s="38" t="s">
        <v>762</v>
      </c>
    </row>
    <row r="607" spans="1:8" ht="15.75" customHeight="1" x14ac:dyDescent="0.25">
      <c r="C607" s="36"/>
      <c r="F607" s="42"/>
      <c r="G607" s="36"/>
    </row>
    <row r="608" spans="1:8" ht="15.75" customHeight="1" x14ac:dyDescent="0.25">
      <c r="A608" s="93" t="s">
        <v>763</v>
      </c>
      <c r="B608" s="94"/>
      <c r="C608" s="94"/>
      <c r="D608" s="94"/>
      <c r="E608" s="94"/>
      <c r="F608" s="94"/>
      <c r="G608" s="94"/>
      <c r="H608" s="95"/>
    </row>
    <row r="609" spans="1:8" ht="15.75" customHeight="1" x14ac:dyDescent="0.25">
      <c r="C609" s="36"/>
      <c r="E609" s="1" t="s">
        <v>2347</v>
      </c>
      <c r="F609" s="37">
        <v>420</v>
      </c>
      <c r="G609" s="36"/>
    </row>
    <row r="610" spans="1:8" ht="15.75" customHeight="1" x14ac:dyDescent="0.25">
      <c r="A610" s="38" t="s">
        <v>11</v>
      </c>
      <c r="B610" s="38" t="s">
        <v>12</v>
      </c>
      <c r="C610" s="38" t="s">
        <v>13</v>
      </c>
      <c r="D610" s="38" t="s">
        <v>17</v>
      </c>
      <c r="E610" s="38" t="s">
        <v>18</v>
      </c>
      <c r="F610" s="38" t="s">
        <v>19</v>
      </c>
      <c r="G610" s="38" t="s">
        <v>20</v>
      </c>
      <c r="H610" s="38" t="s">
        <v>21</v>
      </c>
    </row>
    <row r="611" spans="1:8" ht="15.75" customHeight="1" x14ac:dyDescent="0.25">
      <c r="A611" s="38" t="s">
        <v>2383</v>
      </c>
      <c r="B611" s="38" t="s">
        <v>24</v>
      </c>
      <c r="C611" s="39">
        <v>240000</v>
      </c>
      <c r="D611" s="38" t="s">
        <v>70</v>
      </c>
      <c r="E611" s="38" t="s">
        <v>765</v>
      </c>
      <c r="F611" s="40">
        <v>420</v>
      </c>
      <c r="G611" s="39">
        <v>100800000</v>
      </c>
      <c r="H611" s="41" t="s">
        <v>766</v>
      </c>
    </row>
    <row r="612" spans="1:8" ht="15.75" customHeight="1" x14ac:dyDescent="0.25">
      <c r="A612" s="38" t="s">
        <v>2383</v>
      </c>
      <c r="B612" s="38" t="s">
        <v>24</v>
      </c>
      <c r="C612" s="39">
        <v>282843.77</v>
      </c>
      <c r="D612" s="38" t="s">
        <v>48</v>
      </c>
      <c r="E612" s="38" t="s">
        <v>752</v>
      </c>
      <c r="F612" s="40">
        <v>420</v>
      </c>
      <c r="G612" s="39">
        <v>118794383.40000001</v>
      </c>
      <c r="H612" s="41" t="s">
        <v>767</v>
      </c>
    </row>
    <row r="613" spans="1:8" ht="15.75" customHeight="1" x14ac:dyDescent="0.25">
      <c r="A613" s="38" t="s">
        <v>2383</v>
      </c>
      <c r="B613" s="38" t="s">
        <v>28</v>
      </c>
      <c r="C613" s="39">
        <v>282843.77</v>
      </c>
      <c r="D613" s="38" t="s">
        <v>48</v>
      </c>
      <c r="E613" s="38" t="s">
        <v>73</v>
      </c>
      <c r="F613" s="40">
        <v>420</v>
      </c>
      <c r="G613" s="39">
        <v>118794383.40000001</v>
      </c>
      <c r="H613" s="41" t="s">
        <v>768</v>
      </c>
    </row>
    <row r="614" spans="1:8" ht="15.75" customHeight="1" x14ac:dyDescent="0.25">
      <c r="A614" s="38" t="s">
        <v>2383</v>
      </c>
      <c r="B614" s="38" t="s">
        <v>24</v>
      </c>
      <c r="C614" s="39">
        <v>401540.6</v>
      </c>
      <c r="D614" s="38" t="s">
        <v>85</v>
      </c>
      <c r="E614" s="38" t="s">
        <v>769</v>
      </c>
      <c r="F614" s="40">
        <v>420</v>
      </c>
      <c r="G614" s="39">
        <v>168647052</v>
      </c>
      <c r="H614" s="41" t="s">
        <v>770</v>
      </c>
    </row>
    <row r="615" spans="1:8" ht="15.75" customHeight="1" x14ac:dyDescent="0.25">
      <c r="A615" s="38" t="s">
        <v>2383</v>
      </c>
      <c r="B615" s="38" t="s">
        <v>24</v>
      </c>
      <c r="C615" s="39">
        <v>621819.57999999996</v>
      </c>
      <c r="D615" s="38" t="s">
        <v>45</v>
      </c>
      <c r="E615" s="38" t="s">
        <v>752</v>
      </c>
      <c r="F615" s="40">
        <v>420</v>
      </c>
      <c r="G615" s="39">
        <v>261164223.59999999</v>
      </c>
      <c r="H615" s="41" t="s">
        <v>771</v>
      </c>
    </row>
    <row r="616" spans="1:8" ht="15.75" customHeight="1" x14ac:dyDescent="0.25">
      <c r="A616" s="38" t="s">
        <v>2383</v>
      </c>
      <c r="B616" s="38" t="s">
        <v>24</v>
      </c>
      <c r="C616" s="39">
        <v>701318.09</v>
      </c>
      <c r="D616" s="38" t="s">
        <v>67</v>
      </c>
      <c r="E616" s="38" t="s">
        <v>418</v>
      </c>
      <c r="F616" s="40">
        <v>420</v>
      </c>
      <c r="G616" s="39">
        <v>294553597.80000001</v>
      </c>
      <c r="H616" s="38" t="s">
        <v>772</v>
      </c>
    </row>
    <row r="617" spans="1:8" ht="15.75" customHeight="1" x14ac:dyDescent="0.25">
      <c r="A617" s="38" t="s">
        <v>2383</v>
      </c>
      <c r="B617" s="38" t="s">
        <v>28</v>
      </c>
      <c r="C617" s="39">
        <v>1018350.81</v>
      </c>
      <c r="D617" s="38" t="s">
        <v>40</v>
      </c>
      <c r="E617" s="38" t="s">
        <v>752</v>
      </c>
      <c r="F617" s="40">
        <v>420</v>
      </c>
      <c r="G617" s="39">
        <v>427707340.19999999</v>
      </c>
      <c r="H617" s="41" t="s">
        <v>773</v>
      </c>
    </row>
    <row r="618" spans="1:8" ht="15.75" customHeight="1" x14ac:dyDescent="0.25">
      <c r="A618" s="38" t="s">
        <v>2383</v>
      </c>
      <c r="B618" s="38" t="s">
        <v>24</v>
      </c>
      <c r="C618" s="39">
        <v>1018715.48</v>
      </c>
      <c r="D618" s="38" t="s">
        <v>40</v>
      </c>
      <c r="E618" s="38" t="s">
        <v>752</v>
      </c>
      <c r="F618" s="40">
        <v>420</v>
      </c>
      <c r="G618" s="39">
        <v>427860501.60000002</v>
      </c>
      <c r="H618" s="41" t="s">
        <v>774</v>
      </c>
    </row>
    <row r="619" spans="1:8" ht="15.75" customHeight="1" x14ac:dyDescent="0.25">
      <c r="A619" s="38" t="s">
        <v>2383</v>
      </c>
      <c r="B619" s="38" t="s">
        <v>52</v>
      </c>
      <c r="C619" s="39">
        <v>1209006.1299999999</v>
      </c>
      <c r="D619" s="38" t="s">
        <v>40</v>
      </c>
      <c r="E619" s="38" t="s">
        <v>775</v>
      </c>
      <c r="F619" s="40">
        <v>420</v>
      </c>
      <c r="G619" s="39">
        <v>507782574.60000002</v>
      </c>
      <c r="H619" s="38" t="s">
        <v>776</v>
      </c>
    </row>
    <row r="620" spans="1:8" ht="15.75" customHeight="1" x14ac:dyDescent="0.25">
      <c r="A620" s="38" t="s">
        <v>2383</v>
      </c>
      <c r="B620" s="38" t="s">
        <v>24</v>
      </c>
      <c r="C620" s="39">
        <v>1213178.1499999999</v>
      </c>
      <c r="D620" s="38" t="s">
        <v>398</v>
      </c>
      <c r="E620" s="38" t="s">
        <v>777</v>
      </c>
      <c r="F620" s="40">
        <v>420</v>
      </c>
      <c r="G620" s="39">
        <v>509534823</v>
      </c>
      <c r="H620" s="41" t="s">
        <v>778</v>
      </c>
    </row>
    <row r="621" spans="1:8" ht="15.75" customHeight="1" x14ac:dyDescent="0.25">
      <c r="C621" s="36"/>
      <c r="F621" s="42"/>
      <c r="G621" s="36"/>
    </row>
    <row r="622" spans="1:8" ht="15.75" customHeight="1" x14ac:dyDescent="0.25">
      <c r="A622" s="93" t="s">
        <v>779</v>
      </c>
      <c r="B622" s="94"/>
      <c r="C622" s="94"/>
      <c r="D622" s="94"/>
      <c r="E622" s="94"/>
      <c r="F622" s="94"/>
      <c r="G622" s="94"/>
      <c r="H622" s="95"/>
    </row>
    <row r="623" spans="1:8" ht="15.75" customHeight="1" x14ac:dyDescent="0.25">
      <c r="C623" s="36"/>
      <c r="E623" s="1" t="s">
        <v>2347</v>
      </c>
      <c r="F623" s="37">
        <v>720</v>
      </c>
      <c r="G623" s="36"/>
    </row>
    <row r="624" spans="1:8" ht="15.75" customHeight="1" x14ac:dyDescent="0.25">
      <c r="A624" s="38" t="s">
        <v>11</v>
      </c>
      <c r="B624" s="38" t="s">
        <v>12</v>
      </c>
      <c r="C624" s="38" t="s">
        <v>13</v>
      </c>
      <c r="D624" s="38" t="s">
        <v>17</v>
      </c>
      <c r="E624" s="38" t="s">
        <v>18</v>
      </c>
      <c r="F624" s="38" t="s">
        <v>19</v>
      </c>
      <c r="G624" s="38" t="s">
        <v>20</v>
      </c>
      <c r="H624" s="38" t="s">
        <v>21</v>
      </c>
    </row>
    <row r="625" spans="1:8" ht="15.75" customHeight="1" x14ac:dyDescent="0.25">
      <c r="A625" s="38" t="s">
        <v>2384</v>
      </c>
      <c r="B625" s="38" t="s">
        <v>24</v>
      </c>
      <c r="C625" s="39">
        <v>120000</v>
      </c>
      <c r="D625" s="38" t="s">
        <v>70</v>
      </c>
      <c r="E625" s="38" t="s">
        <v>780</v>
      </c>
      <c r="F625" s="40">
        <v>720</v>
      </c>
      <c r="G625" s="39">
        <v>86400000</v>
      </c>
      <c r="H625" s="41" t="s">
        <v>781</v>
      </c>
    </row>
    <row r="626" spans="1:8" ht="15.75" customHeight="1" x14ac:dyDescent="0.25">
      <c r="A626" s="38" t="s">
        <v>2384</v>
      </c>
      <c r="B626" s="38" t="s">
        <v>28</v>
      </c>
      <c r="C626" s="39">
        <v>132760</v>
      </c>
      <c r="D626" s="38" t="s">
        <v>70</v>
      </c>
      <c r="E626" s="38" t="s">
        <v>782</v>
      </c>
      <c r="F626" s="40">
        <v>720</v>
      </c>
      <c r="G626" s="39">
        <v>95587200</v>
      </c>
      <c r="H626" s="41" t="s">
        <v>783</v>
      </c>
    </row>
    <row r="627" spans="1:8" ht="15.75" customHeight="1" x14ac:dyDescent="0.25">
      <c r="A627" s="38" t="s">
        <v>2384</v>
      </c>
      <c r="B627" s="38" t="s">
        <v>24</v>
      </c>
      <c r="C627" s="39">
        <v>145111.15</v>
      </c>
      <c r="D627" s="38" t="s">
        <v>48</v>
      </c>
      <c r="E627" s="38" t="s">
        <v>784</v>
      </c>
      <c r="F627" s="40">
        <v>720</v>
      </c>
      <c r="G627" s="39">
        <v>104480028</v>
      </c>
      <c r="H627" s="41" t="s">
        <v>785</v>
      </c>
    </row>
    <row r="628" spans="1:8" ht="15.75" customHeight="1" x14ac:dyDescent="0.25">
      <c r="A628" s="38" t="s">
        <v>2384</v>
      </c>
      <c r="B628" s="38" t="s">
        <v>24</v>
      </c>
      <c r="C628" s="39">
        <v>350771.35</v>
      </c>
      <c r="D628" s="38" t="s">
        <v>67</v>
      </c>
      <c r="E628" s="38" t="s">
        <v>418</v>
      </c>
      <c r="F628" s="40">
        <v>720</v>
      </c>
      <c r="G628" s="39">
        <v>252555372</v>
      </c>
      <c r="H628" s="38" t="s">
        <v>786</v>
      </c>
    </row>
    <row r="629" spans="1:8" ht="15.75" customHeight="1" x14ac:dyDescent="0.25">
      <c r="A629" s="38" t="s">
        <v>2384</v>
      </c>
      <c r="B629" s="38" t="s">
        <v>28</v>
      </c>
      <c r="C629" s="39">
        <v>507353.58</v>
      </c>
      <c r="D629" s="38" t="s">
        <v>40</v>
      </c>
      <c r="E629" s="38" t="s">
        <v>787</v>
      </c>
      <c r="F629" s="40">
        <v>720</v>
      </c>
      <c r="G629" s="39">
        <v>365294577.60000002</v>
      </c>
      <c r="H629" s="41" t="s">
        <v>788</v>
      </c>
    </row>
    <row r="630" spans="1:8" ht="15.75" customHeight="1" x14ac:dyDescent="0.25">
      <c r="A630" s="38" t="s">
        <v>2384</v>
      </c>
      <c r="B630" s="38" t="s">
        <v>24</v>
      </c>
      <c r="C630" s="39">
        <v>508264.63</v>
      </c>
      <c r="D630" s="38" t="s">
        <v>40</v>
      </c>
      <c r="E630" s="38" t="s">
        <v>752</v>
      </c>
      <c r="F630" s="40">
        <v>720</v>
      </c>
      <c r="G630" s="39">
        <v>365950533.60000002</v>
      </c>
      <c r="H630" s="41" t="s">
        <v>789</v>
      </c>
    </row>
    <row r="631" spans="1:8" ht="15.75" customHeight="1" x14ac:dyDescent="0.25">
      <c r="A631" s="38" t="s">
        <v>2384</v>
      </c>
      <c r="B631" s="38" t="s">
        <v>24</v>
      </c>
      <c r="C631" s="39">
        <v>606588.99</v>
      </c>
      <c r="D631" s="38" t="s">
        <v>398</v>
      </c>
      <c r="E631" s="38" t="s">
        <v>790</v>
      </c>
      <c r="F631" s="40">
        <v>720</v>
      </c>
      <c r="G631" s="39">
        <v>436744072.80000001</v>
      </c>
      <c r="H631" s="41" t="s">
        <v>791</v>
      </c>
    </row>
    <row r="632" spans="1:8" ht="15.75" customHeight="1" x14ac:dyDescent="0.25">
      <c r="A632" s="38" t="s">
        <v>2384</v>
      </c>
      <c r="B632" s="38" t="s">
        <v>24</v>
      </c>
      <c r="C632" s="39">
        <v>1227275.6499999999</v>
      </c>
      <c r="D632" s="38" t="s">
        <v>45</v>
      </c>
      <c r="E632" s="38" t="s">
        <v>752</v>
      </c>
      <c r="F632" s="40">
        <v>720</v>
      </c>
      <c r="G632" s="39">
        <v>883638468</v>
      </c>
      <c r="H632" s="41" t="s">
        <v>792</v>
      </c>
    </row>
    <row r="633" spans="1:8" ht="15.75" customHeight="1" x14ac:dyDescent="0.25">
      <c r="C633" s="36"/>
      <c r="F633" s="42"/>
      <c r="G633" s="36"/>
    </row>
    <row r="634" spans="1:8" ht="15.75" customHeight="1" x14ac:dyDescent="0.25">
      <c r="A634" s="93" t="s">
        <v>793</v>
      </c>
      <c r="B634" s="94"/>
      <c r="C634" s="94"/>
      <c r="D634" s="94"/>
      <c r="E634" s="94"/>
      <c r="F634" s="94"/>
      <c r="G634" s="94"/>
      <c r="H634" s="95"/>
    </row>
    <row r="635" spans="1:8" ht="15.75" customHeight="1" x14ac:dyDescent="0.25">
      <c r="C635" s="36"/>
      <c r="E635" s="1" t="s">
        <v>2347</v>
      </c>
      <c r="F635" s="37">
        <v>300</v>
      </c>
      <c r="G635" s="36"/>
    </row>
    <row r="636" spans="1:8" ht="15.75" customHeight="1" x14ac:dyDescent="0.25">
      <c r="A636" s="38" t="s">
        <v>11</v>
      </c>
      <c r="B636" s="38" t="s">
        <v>12</v>
      </c>
      <c r="C636" s="38" t="s">
        <v>13</v>
      </c>
      <c r="D636" s="38" t="s">
        <v>17</v>
      </c>
      <c r="E636" s="38" t="s">
        <v>18</v>
      </c>
      <c r="F636" s="38" t="s">
        <v>19</v>
      </c>
      <c r="G636" s="38" t="s">
        <v>20</v>
      </c>
      <c r="H636" s="38" t="s">
        <v>21</v>
      </c>
    </row>
    <row r="637" spans="1:8" ht="15.75" customHeight="1" x14ac:dyDescent="0.25">
      <c r="A637" s="38" t="s">
        <v>2385</v>
      </c>
      <c r="B637" s="38" t="s">
        <v>24</v>
      </c>
      <c r="C637" s="39">
        <v>309725.90999999997</v>
      </c>
      <c r="D637" s="38" t="s">
        <v>40</v>
      </c>
      <c r="E637" s="38" t="s">
        <v>787</v>
      </c>
      <c r="F637" s="40">
        <v>300</v>
      </c>
      <c r="G637" s="39">
        <v>92917773</v>
      </c>
      <c r="H637" s="41" t="s">
        <v>795</v>
      </c>
    </row>
    <row r="638" spans="1:8" ht="15.75" customHeight="1" x14ac:dyDescent="0.25">
      <c r="A638" s="38" t="s">
        <v>2385</v>
      </c>
      <c r="B638" s="38" t="s">
        <v>24</v>
      </c>
      <c r="C638" s="39">
        <v>378618.62</v>
      </c>
      <c r="D638" s="38" t="s">
        <v>45</v>
      </c>
      <c r="E638" s="38" t="s">
        <v>752</v>
      </c>
      <c r="F638" s="40">
        <v>300</v>
      </c>
      <c r="G638" s="39">
        <v>113585586</v>
      </c>
      <c r="H638" s="41" t="s">
        <v>796</v>
      </c>
    </row>
    <row r="639" spans="1:8" ht="15.75" customHeight="1" x14ac:dyDescent="0.25">
      <c r="A639" s="38" t="s">
        <v>2385</v>
      </c>
      <c r="B639" s="38" t="s">
        <v>28</v>
      </c>
      <c r="C639" s="39">
        <v>378618.62</v>
      </c>
      <c r="D639" s="38" t="s">
        <v>45</v>
      </c>
      <c r="E639" s="38" t="s">
        <v>797</v>
      </c>
      <c r="F639" s="40">
        <v>300</v>
      </c>
      <c r="G639" s="39">
        <v>113585586</v>
      </c>
      <c r="H639" s="41" t="s">
        <v>798</v>
      </c>
    </row>
    <row r="640" spans="1:8" ht="15.75" customHeight="1" x14ac:dyDescent="0.25">
      <c r="A640" s="38" t="s">
        <v>2385</v>
      </c>
      <c r="B640" s="38" t="s">
        <v>24</v>
      </c>
      <c r="C640" s="39">
        <v>713000</v>
      </c>
      <c r="D640" s="38" t="s">
        <v>48</v>
      </c>
      <c r="E640" s="38" t="s">
        <v>799</v>
      </c>
      <c r="F640" s="40">
        <v>300</v>
      </c>
      <c r="G640" s="39">
        <v>213900000</v>
      </c>
      <c r="H640" s="41" t="s">
        <v>800</v>
      </c>
    </row>
    <row r="641" spans="1:8" ht="15.75" customHeight="1" x14ac:dyDescent="0.25">
      <c r="A641" s="38" t="s">
        <v>2385</v>
      </c>
      <c r="B641" s="38" t="s">
        <v>24</v>
      </c>
      <c r="C641" s="39">
        <v>951720</v>
      </c>
      <c r="D641" s="38" t="s">
        <v>70</v>
      </c>
      <c r="E641" s="38" t="s">
        <v>801</v>
      </c>
      <c r="F641" s="40">
        <v>300</v>
      </c>
      <c r="G641" s="39">
        <v>285516000</v>
      </c>
      <c r="H641" s="41" t="s">
        <v>802</v>
      </c>
    </row>
    <row r="642" spans="1:8" ht="15.75" customHeight="1" x14ac:dyDescent="0.25">
      <c r="A642" s="38" t="s">
        <v>2385</v>
      </c>
      <c r="B642" s="38" t="s">
        <v>24</v>
      </c>
      <c r="C642" s="39">
        <v>1151391.6299999999</v>
      </c>
      <c r="D642" s="38" t="s">
        <v>67</v>
      </c>
      <c r="E642" s="38" t="s">
        <v>68</v>
      </c>
      <c r="F642" s="40">
        <v>300</v>
      </c>
      <c r="G642" s="39">
        <v>345417489</v>
      </c>
      <c r="H642" s="41" t="s">
        <v>803</v>
      </c>
    </row>
    <row r="643" spans="1:8" ht="15.75" customHeight="1" x14ac:dyDescent="0.25">
      <c r="A643" s="38" t="s">
        <v>2385</v>
      </c>
      <c r="B643" s="38" t="s">
        <v>24</v>
      </c>
      <c r="C643" s="39">
        <v>1372415.62</v>
      </c>
      <c r="D643" s="38" t="s">
        <v>29</v>
      </c>
      <c r="E643" s="38" t="s">
        <v>804</v>
      </c>
      <c r="F643" s="40">
        <v>300</v>
      </c>
      <c r="G643" s="39">
        <v>411724686</v>
      </c>
      <c r="H643" s="38" t="s">
        <v>805</v>
      </c>
    </row>
    <row r="644" spans="1:8" ht="15.75" customHeight="1" x14ac:dyDescent="0.25">
      <c r="A644" s="38" t="s">
        <v>2385</v>
      </c>
      <c r="B644" s="38" t="s">
        <v>28</v>
      </c>
      <c r="C644" s="39">
        <v>1558128</v>
      </c>
      <c r="D644" s="38" t="s">
        <v>40</v>
      </c>
      <c r="E644" s="38" t="s">
        <v>73</v>
      </c>
      <c r="F644" s="40">
        <v>300</v>
      </c>
      <c r="G644" s="39">
        <v>467438400</v>
      </c>
      <c r="H644" s="41" t="s">
        <v>806</v>
      </c>
    </row>
    <row r="645" spans="1:8" ht="15.75" customHeight="1" x14ac:dyDescent="0.25">
      <c r="A645" s="38" t="s">
        <v>2385</v>
      </c>
      <c r="B645" s="38" t="s">
        <v>24</v>
      </c>
      <c r="C645" s="39">
        <v>3623502</v>
      </c>
      <c r="D645" s="38" t="s">
        <v>398</v>
      </c>
      <c r="E645" s="38" t="s">
        <v>807</v>
      </c>
      <c r="F645" s="40">
        <v>300</v>
      </c>
      <c r="G645" s="39">
        <v>1087050600</v>
      </c>
      <c r="H645" s="41" t="s">
        <v>808</v>
      </c>
    </row>
    <row r="646" spans="1:8" ht="15.75" customHeight="1" x14ac:dyDescent="0.25">
      <c r="C646" s="36"/>
      <c r="F646" s="42"/>
      <c r="G646" s="36"/>
    </row>
    <row r="647" spans="1:8" ht="15.75" customHeight="1" x14ac:dyDescent="0.25">
      <c r="A647" s="93" t="s">
        <v>809</v>
      </c>
      <c r="B647" s="94"/>
      <c r="C647" s="94"/>
      <c r="D647" s="94"/>
      <c r="E647" s="94"/>
      <c r="F647" s="94"/>
      <c r="G647" s="94"/>
      <c r="H647" s="95"/>
    </row>
    <row r="648" spans="1:8" ht="15.75" customHeight="1" x14ac:dyDescent="0.25">
      <c r="C648" s="36"/>
      <c r="E648" s="1" t="s">
        <v>2347</v>
      </c>
      <c r="F648" s="37">
        <v>180</v>
      </c>
      <c r="G648" s="36"/>
    </row>
    <row r="649" spans="1:8" ht="15.75" customHeight="1" x14ac:dyDescent="0.25">
      <c r="A649" s="38" t="s">
        <v>11</v>
      </c>
      <c r="B649" s="38" t="s">
        <v>12</v>
      </c>
      <c r="C649" s="38" t="s">
        <v>13</v>
      </c>
      <c r="D649" s="38" t="s">
        <v>17</v>
      </c>
      <c r="E649" s="38" t="s">
        <v>18</v>
      </c>
      <c r="F649" s="38" t="s">
        <v>19</v>
      </c>
      <c r="G649" s="38" t="s">
        <v>20</v>
      </c>
      <c r="H649" s="38" t="s">
        <v>21</v>
      </c>
    </row>
    <row r="650" spans="1:8" ht="15.75" customHeight="1" x14ac:dyDescent="0.25">
      <c r="A650" s="38" t="s">
        <v>2386</v>
      </c>
      <c r="B650" s="38" t="s">
        <v>24</v>
      </c>
      <c r="C650" s="39">
        <v>154736.87</v>
      </c>
      <c r="D650" s="38" t="s">
        <v>40</v>
      </c>
      <c r="E650" s="38" t="s">
        <v>787</v>
      </c>
      <c r="F650" s="40">
        <v>180</v>
      </c>
      <c r="G650" s="39">
        <v>27852636.600000001</v>
      </c>
      <c r="H650" s="41" t="s">
        <v>810</v>
      </c>
    </row>
    <row r="651" spans="1:8" ht="15.75" customHeight="1" x14ac:dyDescent="0.25">
      <c r="A651" s="38" t="s">
        <v>2386</v>
      </c>
      <c r="B651" s="38" t="s">
        <v>24</v>
      </c>
      <c r="C651" s="39">
        <v>181173.4</v>
      </c>
      <c r="D651" s="38" t="s">
        <v>398</v>
      </c>
      <c r="E651" s="38" t="s">
        <v>811</v>
      </c>
      <c r="F651" s="40">
        <v>180</v>
      </c>
      <c r="G651" s="39">
        <v>32611212</v>
      </c>
      <c r="H651" s="41" t="s">
        <v>812</v>
      </c>
    </row>
    <row r="652" spans="1:8" ht="15.75" customHeight="1" x14ac:dyDescent="0.25">
      <c r="A652" s="38" t="s">
        <v>2386</v>
      </c>
      <c r="B652" s="38" t="s">
        <v>24</v>
      </c>
      <c r="C652" s="39">
        <v>189307.72</v>
      </c>
      <c r="D652" s="38" t="s">
        <v>45</v>
      </c>
      <c r="E652" s="38" t="s">
        <v>752</v>
      </c>
      <c r="F652" s="40">
        <v>180</v>
      </c>
      <c r="G652" s="39">
        <v>34075389.600000001</v>
      </c>
      <c r="H652" s="41" t="s">
        <v>813</v>
      </c>
    </row>
    <row r="653" spans="1:8" ht="15.75" customHeight="1" x14ac:dyDescent="0.25">
      <c r="A653" s="38" t="s">
        <v>2386</v>
      </c>
      <c r="B653" s="38" t="s">
        <v>28</v>
      </c>
      <c r="C653" s="39">
        <v>189307.72</v>
      </c>
      <c r="D653" s="38" t="s">
        <v>45</v>
      </c>
      <c r="E653" s="38" t="s">
        <v>797</v>
      </c>
      <c r="F653" s="40">
        <v>180</v>
      </c>
      <c r="G653" s="39">
        <v>34075389.600000001</v>
      </c>
      <c r="H653" s="41" t="s">
        <v>814</v>
      </c>
    </row>
    <row r="654" spans="1:8" ht="15.75" customHeight="1" x14ac:dyDescent="0.25">
      <c r="A654" s="38" t="s">
        <v>2386</v>
      </c>
      <c r="B654" s="38" t="s">
        <v>24</v>
      </c>
      <c r="C654" s="39">
        <v>356500</v>
      </c>
      <c r="D654" s="38" t="s">
        <v>48</v>
      </c>
      <c r="E654" s="38" t="s">
        <v>799</v>
      </c>
      <c r="F654" s="40">
        <v>180</v>
      </c>
      <c r="G654" s="39">
        <v>64170000</v>
      </c>
      <c r="H654" s="41" t="s">
        <v>815</v>
      </c>
    </row>
    <row r="655" spans="1:8" ht="15.75" customHeight="1" x14ac:dyDescent="0.25">
      <c r="A655" s="38" t="s">
        <v>2386</v>
      </c>
      <c r="B655" s="38" t="s">
        <v>24</v>
      </c>
      <c r="C655" s="39">
        <v>475860</v>
      </c>
      <c r="D655" s="38" t="s">
        <v>70</v>
      </c>
      <c r="E655" s="38" t="s">
        <v>816</v>
      </c>
      <c r="F655" s="40">
        <v>180</v>
      </c>
      <c r="G655" s="39">
        <v>85654800</v>
      </c>
      <c r="H655" s="41" t="s">
        <v>817</v>
      </c>
    </row>
    <row r="656" spans="1:8" ht="15.75" customHeight="1" x14ac:dyDescent="0.25">
      <c r="A656" s="38" t="s">
        <v>2386</v>
      </c>
      <c r="B656" s="38" t="s">
        <v>28</v>
      </c>
      <c r="C656" s="39">
        <v>779064</v>
      </c>
      <c r="D656" s="38" t="s">
        <v>40</v>
      </c>
      <c r="E656" s="38" t="s">
        <v>73</v>
      </c>
      <c r="F656" s="40">
        <v>180</v>
      </c>
      <c r="G656" s="39">
        <v>140231520</v>
      </c>
      <c r="H656" s="41" t="s">
        <v>818</v>
      </c>
    </row>
    <row r="657" spans="1:8" ht="15.75" customHeight="1" x14ac:dyDescent="0.25">
      <c r="A657" s="38" t="s">
        <v>2386</v>
      </c>
      <c r="B657" s="38" t="s">
        <v>24</v>
      </c>
      <c r="C657" s="39">
        <v>956710.84</v>
      </c>
      <c r="D657" s="38" t="s">
        <v>85</v>
      </c>
      <c r="E657" s="38" t="s">
        <v>769</v>
      </c>
      <c r="F657" s="40">
        <v>180</v>
      </c>
      <c r="G657" s="39">
        <v>172207951.19999999</v>
      </c>
      <c r="H657" s="41" t="s">
        <v>819</v>
      </c>
    </row>
    <row r="658" spans="1:8" ht="15.75" customHeight="1" x14ac:dyDescent="0.25">
      <c r="C658" s="36"/>
      <c r="F658" s="42"/>
      <c r="G658" s="36"/>
    </row>
    <row r="659" spans="1:8" ht="15.75" customHeight="1" x14ac:dyDescent="0.25">
      <c r="A659" s="93" t="s">
        <v>820</v>
      </c>
      <c r="B659" s="94"/>
      <c r="C659" s="94"/>
      <c r="D659" s="94"/>
      <c r="E659" s="94"/>
      <c r="F659" s="94"/>
      <c r="G659" s="94"/>
      <c r="H659" s="95"/>
    </row>
    <row r="660" spans="1:8" ht="15.75" customHeight="1" x14ac:dyDescent="0.25">
      <c r="C660" s="36"/>
      <c r="E660" s="1" t="s">
        <v>2347</v>
      </c>
      <c r="F660" s="37">
        <v>290</v>
      </c>
      <c r="G660" s="36"/>
    </row>
    <row r="661" spans="1:8" ht="15.75" customHeight="1" x14ac:dyDescent="0.25">
      <c r="A661" s="38" t="s">
        <v>11</v>
      </c>
      <c r="B661" s="38" t="s">
        <v>12</v>
      </c>
      <c r="C661" s="38" t="s">
        <v>13</v>
      </c>
      <c r="D661" s="38" t="s">
        <v>17</v>
      </c>
      <c r="E661" s="38" t="s">
        <v>18</v>
      </c>
      <c r="F661" s="38" t="s">
        <v>19</v>
      </c>
      <c r="G661" s="38" t="s">
        <v>20</v>
      </c>
      <c r="H661" s="38" t="s">
        <v>21</v>
      </c>
    </row>
    <row r="662" spans="1:8" ht="15.75" customHeight="1" x14ac:dyDescent="0.25">
      <c r="A662" s="38" t="s">
        <v>2387</v>
      </c>
      <c r="B662" s="38" t="s">
        <v>24</v>
      </c>
      <c r="C662" s="39">
        <v>229677.31</v>
      </c>
      <c r="D662" s="38" t="s">
        <v>85</v>
      </c>
      <c r="E662" s="38" t="s">
        <v>769</v>
      </c>
      <c r="F662" s="40">
        <v>290</v>
      </c>
      <c r="G662" s="39">
        <v>66606419.899999999</v>
      </c>
      <c r="H662" s="41" t="s">
        <v>822</v>
      </c>
    </row>
    <row r="663" spans="1:8" ht="15.75" customHeight="1" x14ac:dyDescent="0.25">
      <c r="A663" s="38" t="s">
        <v>2387</v>
      </c>
      <c r="B663" s="38" t="s">
        <v>24</v>
      </c>
      <c r="C663" s="39">
        <v>443456</v>
      </c>
      <c r="D663" s="38" t="s">
        <v>70</v>
      </c>
      <c r="E663" s="38" t="s">
        <v>823</v>
      </c>
      <c r="F663" s="40">
        <v>290</v>
      </c>
      <c r="G663" s="39">
        <v>128602240</v>
      </c>
      <c r="H663" s="41" t="s">
        <v>824</v>
      </c>
    </row>
    <row r="664" spans="1:8" ht="15.75" customHeight="1" x14ac:dyDescent="0.25">
      <c r="A664" s="38" t="s">
        <v>2387</v>
      </c>
      <c r="B664" s="38" t="s">
        <v>24</v>
      </c>
      <c r="C664" s="39">
        <v>479700</v>
      </c>
      <c r="D664" s="38" t="s">
        <v>48</v>
      </c>
      <c r="E664" s="38" t="s">
        <v>825</v>
      </c>
      <c r="F664" s="40">
        <v>290</v>
      </c>
      <c r="G664" s="39">
        <v>139113000</v>
      </c>
      <c r="H664" s="41" t="s">
        <v>826</v>
      </c>
    </row>
    <row r="665" spans="1:8" ht="15.75" customHeight="1" x14ac:dyDescent="0.25">
      <c r="A665" s="38" t="s">
        <v>2387</v>
      </c>
      <c r="B665" s="38" t="s">
        <v>28</v>
      </c>
      <c r="C665" s="39">
        <v>479700</v>
      </c>
      <c r="D665" s="38" t="s">
        <v>48</v>
      </c>
      <c r="E665" s="38" t="s">
        <v>827</v>
      </c>
      <c r="F665" s="40">
        <v>290</v>
      </c>
      <c r="G665" s="39">
        <v>139113000</v>
      </c>
      <c r="H665" s="41" t="s">
        <v>828</v>
      </c>
    </row>
    <row r="666" spans="1:8" ht="15.75" customHeight="1" x14ac:dyDescent="0.25">
      <c r="A666" s="38" t="s">
        <v>2387</v>
      </c>
      <c r="B666" s="38" t="s">
        <v>24</v>
      </c>
      <c r="C666" s="39">
        <v>517961.62</v>
      </c>
      <c r="D666" s="38" t="s">
        <v>67</v>
      </c>
      <c r="E666" s="38" t="s">
        <v>68</v>
      </c>
      <c r="F666" s="40">
        <v>290</v>
      </c>
      <c r="G666" s="39">
        <v>150208869.80000001</v>
      </c>
      <c r="H666" s="38" t="s">
        <v>829</v>
      </c>
    </row>
    <row r="667" spans="1:8" ht="15.75" customHeight="1" x14ac:dyDescent="0.25">
      <c r="A667" s="38" t="s">
        <v>2387</v>
      </c>
      <c r="B667" s="38" t="s">
        <v>24</v>
      </c>
      <c r="C667" s="39">
        <v>616168.80000000005</v>
      </c>
      <c r="D667" s="38" t="s">
        <v>40</v>
      </c>
      <c r="E667" s="38" t="s">
        <v>73</v>
      </c>
      <c r="F667" s="40">
        <v>290</v>
      </c>
      <c r="G667" s="39">
        <v>178688952</v>
      </c>
      <c r="H667" s="41" t="s">
        <v>830</v>
      </c>
    </row>
    <row r="668" spans="1:8" ht="15.75" customHeight="1" x14ac:dyDescent="0.25">
      <c r="A668" s="38" t="s">
        <v>2387</v>
      </c>
      <c r="B668" s="38" t="s">
        <v>24</v>
      </c>
      <c r="C668" s="39">
        <v>703325.47</v>
      </c>
      <c r="D668" s="38" t="s">
        <v>398</v>
      </c>
      <c r="E668" s="38" t="s">
        <v>831</v>
      </c>
      <c r="F668" s="40">
        <v>290</v>
      </c>
      <c r="G668" s="39">
        <v>203964386.30000001</v>
      </c>
      <c r="H668" s="41" t="s">
        <v>832</v>
      </c>
    </row>
    <row r="669" spans="1:8" ht="15.75" customHeight="1" x14ac:dyDescent="0.25">
      <c r="A669" s="38" t="s">
        <v>2387</v>
      </c>
      <c r="B669" s="38" t="s">
        <v>24</v>
      </c>
      <c r="C669" s="39">
        <v>789473.69</v>
      </c>
      <c r="D669" s="38" t="s">
        <v>45</v>
      </c>
      <c r="E669" s="38" t="s">
        <v>797</v>
      </c>
      <c r="F669" s="40">
        <v>290</v>
      </c>
      <c r="G669" s="39">
        <v>228947370.09999999</v>
      </c>
      <c r="H669" s="41" t="s">
        <v>833</v>
      </c>
    </row>
    <row r="670" spans="1:8" ht="15.75" customHeight="1" x14ac:dyDescent="0.25">
      <c r="C670" s="36"/>
      <c r="F670" s="42"/>
      <c r="G670" s="36"/>
    </row>
    <row r="671" spans="1:8" ht="15.75" customHeight="1" x14ac:dyDescent="0.25">
      <c r="A671" s="93" t="s">
        <v>834</v>
      </c>
      <c r="B671" s="94"/>
      <c r="C671" s="94"/>
      <c r="D671" s="94"/>
      <c r="E671" s="94"/>
      <c r="F671" s="94"/>
      <c r="G671" s="94"/>
      <c r="H671" s="95"/>
    </row>
    <row r="672" spans="1:8" ht="15.75" customHeight="1" x14ac:dyDescent="0.25">
      <c r="C672" s="36"/>
      <c r="E672" s="1" t="s">
        <v>2347</v>
      </c>
      <c r="F672" s="37">
        <v>8500</v>
      </c>
      <c r="G672" s="36"/>
    </row>
    <row r="673" spans="1:8" ht="15.75" customHeight="1" x14ac:dyDescent="0.25">
      <c r="A673" s="38" t="s">
        <v>11</v>
      </c>
      <c r="B673" s="38" t="s">
        <v>12</v>
      </c>
      <c r="C673" s="38" t="s">
        <v>13</v>
      </c>
      <c r="D673" s="38" t="s">
        <v>17</v>
      </c>
      <c r="E673" s="38" t="s">
        <v>18</v>
      </c>
      <c r="F673" s="38" t="s">
        <v>19</v>
      </c>
      <c r="G673" s="38" t="s">
        <v>20</v>
      </c>
      <c r="H673" s="38" t="s">
        <v>21</v>
      </c>
    </row>
    <row r="674" spans="1:8" ht="15.75" customHeight="1" x14ac:dyDescent="0.25">
      <c r="A674" s="38" t="s">
        <v>2388</v>
      </c>
      <c r="B674" s="38" t="s">
        <v>24</v>
      </c>
      <c r="C674" s="39">
        <v>720</v>
      </c>
      <c r="D674" s="38" t="s">
        <v>398</v>
      </c>
      <c r="E674" s="38" t="s">
        <v>836</v>
      </c>
      <c r="F674" s="40">
        <v>8500</v>
      </c>
      <c r="G674" s="39">
        <v>6120000</v>
      </c>
      <c r="H674" s="41" t="s">
        <v>837</v>
      </c>
    </row>
    <row r="675" spans="1:8" ht="15.75" customHeight="1" x14ac:dyDescent="0.25">
      <c r="A675" s="38" t="s">
        <v>2388</v>
      </c>
      <c r="B675" s="38" t="s">
        <v>24</v>
      </c>
      <c r="C675" s="39">
        <v>847.14</v>
      </c>
      <c r="D675" s="38" t="s">
        <v>70</v>
      </c>
      <c r="E675" s="38" t="s">
        <v>838</v>
      </c>
      <c r="F675" s="40">
        <v>8500</v>
      </c>
      <c r="G675" s="39">
        <v>7200690</v>
      </c>
      <c r="H675" s="41" t="s">
        <v>839</v>
      </c>
    </row>
    <row r="676" spans="1:8" ht="15.75" customHeight="1" x14ac:dyDescent="0.25">
      <c r="A676" s="38" t="s">
        <v>2388</v>
      </c>
      <c r="B676" s="38" t="s">
        <v>24</v>
      </c>
      <c r="C676" s="39">
        <v>930.04</v>
      </c>
      <c r="D676" s="38" t="s">
        <v>67</v>
      </c>
      <c r="E676" s="38" t="s">
        <v>840</v>
      </c>
      <c r="F676" s="40">
        <v>8500</v>
      </c>
      <c r="G676" s="39">
        <v>7905340</v>
      </c>
      <c r="H676" s="38" t="s">
        <v>841</v>
      </c>
    </row>
    <row r="677" spans="1:8" ht="15.75" customHeight="1" x14ac:dyDescent="0.25">
      <c r="A677" s="38" t="s">
        <v>2388</v>
      </c>
      <c r="B677" s="38" t="s">
        <v>28</v>
      </c>
      <c r="C677" s="39">
        <v>958.8</v>
      </c>
      <c r="D677" s="38" t="s">
        <v>40</v>
      </c>
      <c r="E677" s="38" t="s">
        <v>842</v>
      </c>
      <c r="F677" s="40">
        <v>8500</v>
      </c>
      <c r="G677" s="39">
        <v>8149800</v>
      </c>
      <c r="H677" s="41" t="s">
        <v>843</v>
      </c>
    </row>
    <row r="678" spans="1:8" ht="15.75" customHeight="1" x14ac:dyDescent="0.25">
      <c r="A678" s="38" t="s">
        <v>2388</v>
      </c>
      <c r="B678" s="38" t="s">
        <v>28</v>
      </c>
      <c r="C678" s="39">
        <v>1016.66</v>
      </c>
      <c r="D678" s="38" t="s">
        <v>70</v>
      </c>
      <c r="E678" s="38" t="s">
        <v>844</v>
      </c>
      <c r="F678" s="40">
        <v>8500</v>
      </c>
      <c r="G678" s="39">
        <v>8641610</v>
      </c>
      <c r="H678" s="41" t="s">
        <v>845</v>
      </c>
    </row>
    <row r="679" spans="1:8" ht="15.75" customHeight="1" x14ac:dyDescent="0.25">
      <c r="A679" s="38" t="s">
        <v>2388</v>
      </c>
      <c r="B679" s="38" t="s">
        <v>24</v>
      </c>
      <c r="C679" s="39">
        <v>1036.22</v>
      </c>
      <c r="D679" s="38" t="s">
        <v>29</v>
      </c>
      <c r="E679" s="38" t="s">
        <v>846</v>
      </c>
      <c r="F679" s="40">
        <v>8500</v>
      </c>
      <c r="G679" s="39">
        <v>8807870</v>
      </c>
      <c r="H679" s="38" t="s">
        <v>847</v>
      </c>
    </row>
    <row r="680" spans="1:8" ht="15.75" customHeight="1" x14ac:dyDescent="0.25">
      <c r="A680" s="38" t="s">
        <v>2388</v>
      </c>
      <c r="B680" s="38" t="s">
        <v>24</v>
      </c>
      <c r="C680" s="39">
        <v>1073.8499999999999</v>
      </c>
      <c r="D680" s="38" t="s">
        <v>48</v>
      </c>
      <c r="E680" s="38" t="s">
        <v>848</v>
      </c>
      <c r="F680" s="40">
        <v>8500</v>
      </c>
      <c r="G680" s="39">
        <v>9127725</v>
      </c>
      <c r="H680" s="41" t="s">
        <v>849</v>
      </c>
    </row>
    <row r="681" spans="1:8" ht="15.75" customHeight="1" x14ac:dyDescent="0.25">
      <c r="A681" s="38" t="s">
        <v>2388</v>
      </c>
      <c r="B681" s="38" t="s">
        <v>24</v>
      </c>
      <c r="C681" s="39">
        <v>1080</v>
      </c>
      <c r="D681" s="38" t="s">
        <v>25</v>
      </c>
      <c r="E681" s="38" t="s">
        <v>481</v>
      </c>
      <c r="F681" s="40">
        <v>8500</v>
      </c>
      <c r="G681" s="39">
        <v>9180000</v>
      </c>
      <c r="H681" s="38" t="s">
        <v>850</v>
      </c>
    </row>
    <row r="682" spans="1:8" ht="15.75" customHeight="1" x14ac:dyDescent="0.25">
      <c r="A682" s="38" t="s">
        <v>2388</v>
      </c>
      <c r="B682" s="38" t="s">
        <v>24</v>
      </c>
      <c r="C682" s="39">
        <v>1173.6099999999999</v>
      </c>
      <c r="D682" s="38" t="s">
        <v>45</v>
      </c>
      <c r="E682" s="38" t="s">
        <v>851</v>
      </c>
      <c r="F682" s="40">
        <v>8500</v>
      </c>
      <c r="G682" s="39">
        <v>9975685</v>
      </c>
      <c r="H682" s="38" t="s">
        <v>852</v>
      </c>
    </row>
    <row r="683" spans="1:8" ht="15.75" customHeight="1" x14ac:dyDescent="0.25">
      <c r="A683" s="38" t="s">
        <v>2388</v>
      </c>
      <c r="B683" s="38" t="s">
        <v>28</v>
      </c>
      <c r="C683" s="39">
        <v>1173.6099999999999</v>
      </c>
      <c r="D683" s="38" t="s">
        <v>45</v>
      </c>
      <c r="E683" s="38" t="s">
        <v>853</v>
      </c>
      <c r="F683" s="40">
        <v>8500</v>
      </c>
      <c r="G683" s="39">
        <v>9975685</v>
      </c>
      <c r="H683" s="41" t="s">
        <v>854</v>
      </c>
    </row>
    <row r="684" spans="1:8" ht="15.75" customHeight="1" x14ac:dyDescent="0.25">
      <c r="A684" s="38" t="s">
        <v>2388</v>
      </c>
      <c r="B684" s="38" t="s">
        <v>24</v>
      </c>
      <c r="C684" s="39">
        <v>1537.8</v>
      </c>
      <c r="D684" s="38" t="s">
        <v>85</v>
      </c>
      <c r="E684" s="38" t="s">
        <v>851</v>
      </c>
      <c r="F684" s="40">
        <v>8500</v>
      </c>
      <c r="G684" s="39">
        <v>13071300</v>
      </c>
      <c r="H684" s="38" t="s">
        <v>855</v>
      </c>
    </row>
    <row r="685" spans="1:8" ht="15.75" customHeight="1" x14ac:dyDescent="0.25">
      <c r="A685" s="38" t="s">
        <v>2388</v>
      </c>
      <c r="B685" s="38" t="s">
        <v>24</v>
      </c>
      <c r="C685" s="39">
        <v>1554.1</v>
      </c>
      <c r="D685" s="38" t="s">
        <v>222</v>
      </c>
      <c r="E685" s="38" t="s">
        <v>687</v>
      </c>
      <c r="F685" s="40">
        <v>8500</v>
      </c>
      <c r="G685" s="39">
        <v>13209850</v>
      </c>
      <c r="H685" s="38" t="s">
        <v>856</v>
      </c>
    </row>
    <row r="686" spans="1:8" ht="15.75" customHeight="1" x14ac:dyDescent="0.25">
      <c r="A686" s="38" t="s">
        <v>2388</v>
      </c>
      <c r="B686" s="38" t="s">
        <v>28</v>
      </c>
      <c r="C686" s="39">
        <v>1741.52</v>
      </c>
      <c r="D686" s="38" t="s">
        <v>29</v>
      </c>
      <c r="E686" s="38" t="s">
        <v>857</v>
      </c>
      <c r="F686" s="40">
        <v>8500</v>
      </c>
      <c r="G686" s="39">
        <v>14802920</v>
      </c>
      <c r="H686" s="38" t="s">
        <v>858</v>
      </c>
    </row>
    <row r="687" spans="1:8" ht="15.75" customHeight="1" x14ac:dyDescent="0.25">
      <c r="A687" s="38" t="s">
        <v>2388</v>
      </c>
      <c r="B687" s="38" t="s">
        <v>24</v>
      </c>
      <c r="C687" s="39">
        <v>2404</v>
      </c>
      <c r="D687" s="38" t="s">
        <v>54</v>
      </c>
      <c r="E687" s="38" t="s">
        <v>859</v>
      </c>
      <c r="F687" s="40">
        <v>8500</v>
      </c>
      <c r="G687" s="39">
        <v>20434000</v>
      </c>
      <c r="H687" s="41" t="s">
        <v>860</v>
      </c>
    </row>
    <row r="688" spans="1:8" ht="15.75" customHeight="1" x14ac:dyDescent="0.25">
      <c r="A688" s="38" t="s">
        <v>2388</v>
      </c>
      <c r="B688" s="38" t="s">
        <v>24</v>
      </c>
      <c r="C688" s="39">
        <v>3025.74</v>
      </c>
      <c r="D688" s="38" t="s">
        <v>156</v>
      </c>
      <c r="E688" s="38" t="s">
        <v>559</v>
      </c>
      <c r="F688" s="40">
        <v>8500</v>
      </c>
      <c r="G688" s="39">
        <v>25718790</v>
      </c>
      <c r="H688" s="38" t="s">
        <v>861</v>
      </c>
    </row>
    <row r="689" spans="1:8" ht="15.75" customHeight="1" x14ac:dyDescent="0.25">
      <c r="A689" s="38" t="s">
        <v>2388</v>
      </c>
      <c r="B689" s="38" t="s">
        <v>24</v>
      </c>
      <c r="C689" s="39">
        <v>3342.9</v>
      </c>
      <c r="D689" s="38" t="s">
        <v>163</v>
      </c>
      <c r="E689" s="38" t="s">
        <v>862</v>
      </c>
      <c r="F689" s="40">
        <v>8500</v>
      </c>
      <c r="G689" s="39">
        <v>28414650</v>
      </c>
      <c r="H689" s="38" t="s">
        <v>863</v>
      </c>
    </row>
    <row r="690" spans="1:8" ht="15.75" customHeight="1" x14ac:dyDescent="0.25">
      <c r="A690" s="38" t="s">
        <v>2388</v>
      </c>
      <c r="B690" s="38" t="s">
        <v>24</v>
      </c>
      <c r="C690" s="39">
        <v>3847.84</v>
      </c>
      <c r="D690" s="38" t="s">
        <v>40</v>
      </c>
      <c r="E690" s="38" t="s">
        <v>864</v>
      </c>
      <c r="F690" s="40">
        <v>8500</v>
      </c>
      <c r="G690" s="39">
        <v>32706640</v>
      </c>
      <c r="H690" s="38" t="s">
        <v>865</v>
      </c>
    </row>
    <row r="691" spans="1:8" ht="15.75" customHeight="1" x14ac:dyDescent="0.25">
      <c r="A691" s="38" t="s">
        <v>2388</v>
      </c>
      <c r="B691" s="38" t="s">
        <v>52</v>
      </c>
      <c r="C691" s="39">
        <v>5110.2700000000004</v>
      </c>
      <c r="D691" s="38" t="s">
        <v>29</v>
      </c>
      <c r="E691" s="38" t="s">
        <v>866</v>
      </c>
      <c r="F691" s="40">
        <v>8500</v>
      </c>
      <c r="G691" s="39">
        <v>43437295</v>
      </c>
      <c r="H691" s="38" t="s">
        <v>867</v>
      </c>
    </row>
    <row r="692" spans="1:8" ht="15.75" customHeight="1" x14ac:dyDescent="0.25">
      <c r="A692" s="38" t="s">
        <v>2388</v>
      </c>
      <c r="B692" s="38" t="s">
        <v>52</v>
      </c>
      <c r="C692" s="39">
        <v>235201.52</v>
      </c>
      <c r="D692" s="38" t="s">
        <v>40</v>
      </c>
      <c r="E692" s="38" t="s">
        <v>538</v>
      </c>
      <c r="F692" s="40">
        <v>8500</v>
      </c>
      <c r="G692" s="39">
        <v>1999212920</v>
      </c>
      <c r="H692" s="38" t="s">
        <v>868</v>
      </c>
    </row>
    <row r="693" spans="1:8" ht="15.75" customHeight="1" x14ac:dyDescent="0.25">
      <c r="A693" s="38" t="s">
        <v>2388</v>
      </c>
      <c r="B693" s="38" t="s">
        <v>261</v>
      </c>
      <c r="C693" s="39">
        <v>249651.27</v>
      </c>
      <c r="D693" s="38" t="s">
        <v>29</v>
      </c>
      <c r="E693" s="38" t="s">
        <v>869</v>
      </c>
      <c r="F693" s="40">
        <v>8500</v>
      </c>
      <c r="G693" s="39">
        <v>2122035795</v>
      </c>
      <c r="H693" s="38" t="s">
        <v>870</v>
      </c>
    </row>
    <row r="694" spans="1:8" ht="15.75" customHeight="1" x14ac:dyDescent="0.25">
      <c r="C694" s="36"/>
      <c r="F694" s="42"/>
      <c r="G694" s="36"/>
    </row>
    <row r="695" spans="1:8" ht="15.75" customHeight="1" x14ac:dyDescent="0.25">
      <c r="A695" s="93" t="s">
        <v>871</v>
      </c>
      <c r="B695" s="94"/>
      <c r="C695" s="94"/>
      <c r="D695" s="94"/>
      <c r="E695" s="94"/>
      <c r="F695" s="94"/>
      <c r="G695" s="94"/>
      <c r="H695" s="95"/>
    </row>
    <row r="696" spans="1:8" ht="15.75" customHeight="1" x14ac:dyDescent="0.25">
      <c r="C696" s="36"/>
      <c r="E696" s="1" t="s">
        <v>2347</v>
      </c>
      <c r="F696" s="37">
        <v>3900</v>
      </c>
      <c r="G696" s="36"/>
    </row>
    <row r="697" spans="1:8" ht="15.75" customHeight="1" x14ac:dyDescent="0.25">
      <c r="A697" s="38" t="s">
        <v>11</v>
      </c>
      <c r="B697" s="38" t="s">
        <v>12</v>
      </c>
      <c r="C697" s="38" t="s">
        <v>13</v>
      </c>
      <c r="D697" s="38" t="s">
        <v>17</v>
      </c>
      <c r="E697" s="38" t="s">
        <v>18</v>
      </c>
      <c r="F697" s="38" t="s">
        <v>19</v>
      </c>
      <c r="G697" s="38" t="s">
        <v>20</v>
      </c>
      <c r="H697" s="38" t="s">
        <v>21</v>
      </c>
    </row>
    <row r="698" spans="1:8" ht="15.75" customHeight="1" x14ac:dyDescent="0.25">
      <c r="A698" s="38" t="s">
        <v>2389</v>
      </c>
      <c r="B698" s="38" t="s">
        <v>24</v>
      </c>
      <c r="C698" s="39">
        <v>6895.21</v>
      </c>
      <c r="D698" s="38" t="s">
        <v>29</v>
      </c>
      <c r="E698" s="38" t="s">
        <v>873</v>
      </c>
      <c r="F698" s="40">
        <v>3900</v>
      </c>
      <c r="G698" s="39">
        <v>26891319</v>
      </c>
      <c r="H698" s="38" t="s">
        <v>874</v>
      </c>
    </row>
    <row r="699" spans="1:8" ht="15.75" customHeight="1" x14ac:dyDescent="0.25">
      <c r="A699" s="38" t="s">
        <v>2389</v>
      </c>
      <c r="B699" s="38" t="s">
        <v>24</v>
      </c>
      <c r="C699" s="39">
        <v>8220</v>
      </c>
      <c r="D699" s="38" t="s">
        <v>45</v>
      </c>
      <c r="E699" s="38" t="s">
        <v>875</v>
      </c>
      <c r="F699" s="40">
        <v>3900</v>
      </c>
      <c r="G699" s="39">
        <v>32058000</v>
      </c>
      <c r="H699" s="38" t="s">
        <v>876</v>
      </c>
    </row>
    <row r="700" spans="1:8" ht="15.75" customHeight="1" x14ac:dyDescent="0.25">
      <c r="A700" s="38" t="s">
        <v>2389</v>
      </c>
      <c r="B700" s="38" t="s">
        <v>24</v>
      </c>
      <c r="C700" s="39">
        <v>8314.32</v>
      </c>
      <c r="D700" s="38" t="s">
        <v>40</v>
      </c>
      <c r="E700" s="38" t="s">
        <v>875</v>
      </c>
      <c r="F700" s="40">
        <v>3900</v>
      </c>
      <c r="G700" s="39">
        <v>32425848</v>
      </c>
      <c r="H700" s="41" t="s">
        <v>877</v>
      </c>
    </row>
    <row r="701" spans="1:8" ht="15.75" customHeight="1" x14ac:dyDescent="0.25">
      <c r="A701" s="38" t="s">
        <v>2389</v>
      </c>
      <c r="B701" s="38" t="s">
        <v>24</v>
      </c>
      <c r="C701" s="39">
        <v>8429.99</v>
      </c>
      <c r="D701" s="38" t="s">
        <v>156</v>
      </c>
      <c r="E701" s="38" t="s">
        <v>875</v>
      </c>
      <c r="F701" s="40">
        <v>3900</v>
      </c>
      <c r="G701" s="39">
        <v>32876961</v>
      </c>
      <c r="H701" s="38" t="s">
        <v>878</v>
      </c>
    </row>
    <row r="702" spans="1:8" ht="15.75" customHeight="1" x14ac:dyDescent="0.25">
      <c r="A702" s="38" t="s">
        <v>2389</v>
      </c>
      <c r="B702" s="38" t="s">
        <v>24</v>
      </c>
      <c r="C702" s="39">
        <v>9346.14</v>
      </c>
      <c r="D702" s="38" t="s">
        <v>398</v>
      </c>
      <c r="E702" s="38" t="s">
        <v>879</v>
      </c>
      <c r="F702" s="40">
        <v>3900</v>
      </c>
      <c r="G702" s="39">
        <v>36449946</v>
      </c>
      <c r="H702" s="41" t="s">
        <v>880</v>
      </c>
    </row>
    <row r="703" spans="1:8" ht="15.75" customHeight="1" x14ac:dyDescent="0.25">
      <c r="A703" s="38" t="s">
        <v>2389</v>
      </c>
      <c r="B703" s="38" t="s">
        <v>24</v>
      </c>
      <c r="C703" s="39">
        <v>9348</v>
      </c>
      <c r="D703" s="38" t="s">
        <v>25</v>
      </c>
      <c r="E703" s="38" t="s">
        <v>875</v>
      </c>
      <c r="F703" s="40">
        <v>3900</v>
      </c>
      <c r="G703" s="39">
        <v>36457200</v>
      </c>
      <c r="H703" s="38" t="s">
        <v>84</v>
      </c>
    </row>
    <row r="704" spans="1:8" ht="15.75" customHeight="1" x14ac:dyDescent="0.25">
      <c r="A704" s="38" t="s">
        <v>2389</v>
      </c>
      <c r="B704" s="38" t="s">
        <v>24</v>
      </c>
      <c r="C704" s="39">
        <v>10229.67</v>
      </c>
      <c r="D704" s="38" t="s">
        <v>85</v>
      </c>
      <c r="E704" s="38" t="s">
        <v>875</v>
      </c>
      <c r="F704" s="40">
        <v>3900</v>
      </c>
      <c r="G704" s="39">
        <v>39895713</v>
      </c>
      <c r="H704" s="38" t="s">
        <v>881</v>
      </c>
    </row>
    <row r="705" spans="1:8" ht="15.75" customHeight="1" x14ac:dyDescent="0.25">
      <c r="C705" s="36"/>
      <c r="F705" s="42"/>
      <c r="G705" s="36"/>
    </row>
    <row r="706" spans="1:8" ht="15.75" customHeight="1" x14ac:dyDescent="0.25">
      <c r="A706" s="93" t="s">
        <v>882</v>
      </c>
      <c r="B706" s="94"/>
      <c r="C706" s="94"/>
      <c r="D706" s="94"/>
      <c r="E706" s="94"/>
      <c r="F706" s="94"/>
      <c r="G706" s="94"/>
      <c r="H706" s="95"/>
    </row>
    <row r="707" spans="1:8" ht="15.75" customHeight="1" x14ac:dyDescent="0.25">
      <c r="C707" s="36"/>
      <c r="E707" s="1" t="s">
        <v>2347</v>
      </c>
      <c r="F707" s="37">
        <v>480</v>
      </c>
      <c r="G707" s="36"/>
    </row>
    <row r="708" spans="1:8" ht="15.75" customHeight="1" x14ac:dyDescent="0.25">
      <c r="A708" s="38" t="s">
        <v>11</v>
      </c>
      <c r="B708" s="38" t="s">
        <v>12</v>
      </c>
      <c r="C708" s="38" t="s">
        <v>13</v>
      </c>
      <c r="D708" s="38" t="s">
        <v>17</v>
      </c>
      <c r="E708" s="38" t="s">
        <v>18</v>
      </c>
      <c r="F708" s="38" t="s">
        <v>19</v>
      </c>
      <c r="G708" s="38" t="s">
        <v>20</v>
      </c>
      <c r="H708" s="38" t="s">
        <v>21</v>
      </c>
    </row>
    <row r="709" spans="1:8" ht="15.75" customHeight="1" x14ac:dyDescent="0.25">
      <c r="A709" s="38" t="s">
        <v>2390</v>
      </c>
      <c r="B709" s="38" t="s">
        <v>24</v>
      </c>
      <c r="C709" s="39">
        <v>17852.34</v>
      </c>
      <c r="D709" s="38" t="s">
        <v>29</v>
      </c>
      <c r="E709" s="38" t="s">
        <v>884</v>
      </c>
      <c r="F709" s="40">
        <v>480</v>
      </c>
      <c r="G709" s="39">
        <v>8569123.1999999993</v>
      </c>
      <c r="H709" s="38" t="s">
        <v>885</v>
      </c>
    </row>
    <row r="710" spans="1:8" ht="15.75" customHeight="1" x14ac:dyDescent="0.25">
      <c r="A710" s="38" t="s">
        <v>2390</v>
      </c>
      <c r="B710" s="38" t="s">
        <v>24</v>
      </c>
      <c r="C710" s="39">
        <v>17968</v>
      </c>
      <c r="D710" s="38" t="s">
        <v>32</v>
      </c>
      <c r="E710" s="38" t="s">
        <v>886</v>
      </c>
      <c r="F710" s="40">
        <v>480</v>
      </c>
      <c r="G710" s="39">
        <v>8624640</v>
      </c>
      <c r="H710" s="38" t="s">
        <v>887</v>
      </c>
    </row>
    <row r="711" spans="1:8" ht="15.75" customHeight="1" x14ac:dyDescent="0.25">
      <c r="A711" s="38" t="s">
        <v>2390</v>
      </c>
      <c r="B711" s="38" t="s">
        <v>24</v>
      </c>
      <c r="C711" s="39">
        <v>18940.13</v>
      </c>
      <c r="D711" s="38" t="s">
        <v>40</v>
      </c>
      <c r="E711" s="38" t="s">
        <v>886</v>
      </c>
      <c r="F711" s="40">
        <v>480</v>
      </c>
      <c r="G711" s="39">
        <v>9091262.4000000004</v>
      </c>
      <c r="H711" s="41" t="s">
        <v>888</v>
      </c>
    </row>
    <row r="712" spans="1:8" ht="15.75" customHeight="1" x14ac:dyDescent="0.25">
      <c r="A712" s="38" t="s">
        <v>2390</v>
      </c>
      <c r="B712" s="38" t="s">
        <v>24</v>
      </c>
      <c r="C712" s="39">
        <v>19107.59</v>
      </c>
      <c r="D712" s="38" t="s">
        <v>156</v>
      </c>
      <c r="E712" s="38" t="s">
        <v>635</v>
      </c>
      <c r="F712" s="40">
        <v>480</v>
      </c>
      <c r="G712" s="39">
        <v>9171643.1999999993</v>
      </c>
      <c r="H712" s="38" t="s">
        <v>889</v>
      </c>
    </row>
    <row r="713" spans="1:8" ht="15.75" customHeight="1" x14ac:dyDescent="0.25">
      <c r="A713" s="38" t="s">
        <v>2390</v>
      </c>
      <c r="B713" s="38" t="s">
        <v>24</v>
      </c>
      <c r="C713" s="39">
        <v>19150</v>
      </c>
      <c r="D713" s="38" t="s">
        <v>54</v>
      </c>
      <c r="E713" s="38" t="s">
        <v>890</v>
      </c>
      <c r="F713" s="40">
        <v>480</v>
      </c>
      <c r="G713" s="39">
        <v>9192000</v>
      </c>
      <c r="H713" s="41" t="s">
        <v>891</v>
      </c>
    </row>
    <row r="714" spans="1:8" ht="15.75" customHeight="1" x14ac:dyDescent="0.25">
      <c r="A714" s="38" t="s">
        <v>2390</v>
      </c>
      <c r="B714" s="38" t="s">
        <v>24</v>
      </c>
      <c r="C714" s="39">
        <v>19465.29</v>
      </c>
      <c r="D714" s="38" t="s">
        <v>48</v>
      </c>
      <c r="E714" s="38" t="s">
        <v>890</v>
      </c>
      <c r="F714" s="40">
        <v>480</v>
      </c>
      <c r="G714" s="39">
        <v>9343339.1999999993</v>
      </c>
      <c r="H714" s="41" t="s">
        <v>892</v>
      </c>
    </row>
    <row r="715" spans="1:8" ht="15.75" customHeight="1" x14ac:dyDescent="0.25">
      <c r="A715" s="38" t="s">
        <v>2390</v>
      </c>
      <c r="B715" s="38" t="s">
        <v>24</v>
      </c>
      <c r="C715" s="39">
        <v>19965</v>
      </c>
      <c r="D715" s="38" t="s">
        <v>45</v>
      </c>
      <c r="E715" s="38" t="s">
        <v>635</v>
      </c>
      <c r="F715" s="40">
        <v>480</v>
      </c>
      <c r="G715" s="39">
        <v>9583200</v>
      </c>
      <c r="H715" s="38" t="s">
        <v>893</v>
      </c>
    </row>
    <row r="716" spans="1:8" ht="15.75" customHeight="1" x14ac:dyDescent="0.25">
      <c r="A716" s="38" t="s">
        <v>2390</v>
      </c>
      <c r="B716" s="38" t="s">
        <v>24</v>
      </c>
      <c r="C716" s="39">
        <v>21444</v>
      </c>
      <c r="D716" s="38" t="s">
        <v>25</v>
      </c>
      <c r="E716" s="38" t="s">
        <v>635</v>
      </c>
      <c r="F716" s="40">
        <v>480</v>
      </c>
      <c r="G716" s="39">
        <v>10293120</v>
      </c>
      <c r="H716" s="38" t="s">
        <v>84</v>
      </c>
    </row>
    <row r="717" spans="1:8" ht="15.75" customHeight="1" x14ac:dyDescent="0.25">
      <c r="A717" s="38" t="s">
        <v>2390</v>
      </c>
      <c r="B717" s="38" t="s">
        <v>24</v>
      </c>
      <c r="C717" s="39">
        <v>22236.240000000002</v>
      </c>
      <c r="D717" s="38" t="s">
        <v>85</v>
      </c>
      <c r="E717" s="38" t="s">
        <v>635</v>
      </c>
      <c r="F717" s="40">
        <v>480</v>
      </c>
      <c r="G717" s="39">
        <v>10673395.199999999</v>
      </c>
      <c r="H717" s="41" t="s">
        <v>894</v>
      </c>
    </row>
    <row r="718" spans="1:8" ht="15.75" customHeight="1" x14ac:dyDescent="0.25">
      <c r="A718" s="38" t="s">
        <v>2390</v>
      </c>
      <c r="B718" s="38" t="s">
        <v>24</v>
      </c>
      <c r="C718" s="39">
        <v>24442.62</v>
      </c>
      <c r="D718" s="38" t="s">
        <v>398</v>
      </c>
      <c r="E718" s="38" t="s">
        <v>895</v>
      </c>
      <c r="F718" s="40">
        <v>480</v>
      </c>
      <c r="G718" s="39">
        <v>11732457.6</v>
      </c>
      <c r="H718" s="41" t="s">
        <v>896</v>
      </c>
    </row>
    <row r="719" spans="1:8" ht="15.75" customHeight="1" x14ac:dyDescent="0.25">
      <c r="C719" s="36"/>
      <c r="F719" s="42"/>
      <c r="G719" s="36"/>
    </row>
    <row r="720" spans="1:8" ht="15.75" customHeight="1" x14ac:dyDescent="0.25">
      <c r="A720" s="93" t="s">
        <v>897</v>
      </c>
      <c r="B720" s="94"/>
      <c r="C720" s="94"/>
      <c r="D720" s="94"/>
      <c r="E720" s="94"/>
      <c r="F720" s="94"/>
      <c r="G720" s="94"/>
      <c r="H720" s="95"/>
    </row>
    <row r="721" spans="1:8" ht="15.75" customHeight="1" x14ac:dyDescent="0.25">
      <c r="C721" s="36"/>
      <c r="E721" s="1" t="s">
        <v>2347</v>
      </c>
      <c r="F721" s="37">
        <v>336</v>
      </c>
      <c r="G721" s="36"/>
    </row>
    <row r="722" spans="1:8" ht="15.75" customHeight="1" x14ac:dyDescent="0.25">
      <c r="A722" s="38" t="s">
        <v>11</v>
      </c>
      <c r="B722" s="38" t="s">
        <v>12</v>
      </c>
      <c r="C722" s="38" t="s">
        <v>13</v>
      </c>
      <c r="D722" s="38" t="s">
        <v>17</v>
      </c>
      <c r="E722" s="38" t="s">
        <v>18</v>
      </c>
      <c r="F722" s="38" t="s">
        <v>19</v>
      </c>
      <c r="G722" s="38" t="s">
        <v>20</v>
      </c>
      <c r="H722" s="38" t="s">
        <v>21</v>
      </c>
    </row>
    <row r="723" spans="1:8" ht="15.75" customHeight="1" x14ac:dyDescent="0.25">
      <c r="A723" s="38" t="s">
        <v>2391</v>
      </c>
      <c r="B723" s="38" t="s">
        <v>24</v>
      </c>
      <c r="C723" s="39">
        <v>16757.939999999999</v>
      </c>
      <c r="D723" s="38" t="s">
        <v>70</v>
      </c>
      <c r="E723" s="38" t="s">
        <v>899</v>
      </c>
      <c r="F723" s="40">
        <v>336</v>
      </c>
      <c r="G723" s="39">
        <v>5630667.8399999999</v>
      </c>
      <c r="H723" s="41" t="s">
        <v>900</v>
      </c>
    </row>
    <row r="724" spans="1:8" ht="15.75" customHeight="1" x14ac:dyDescent="0.25">
      <c r="A724" s="38" t="s">
        <v>2391</v>
      </c>
      <c r="B724" s="38" t="s">
        <v>24</v>
      </c>
      <c r="C724" s="39">
        <v>17219.04</v>
      </c>
      <c r="D724" s="38" t="s">
        <v>398</v>
      </c>
      <c r="E724" s="38" t="s">
        <v>901</v>
      </c>
      <c r="F724" s="40">
        <v>336</v>
      </c>
      <c r="G724" s="39">
        <v>5785597.4400000004</v>
      </c>
      <c r="H724" s="41" t="s">
        <v>902</v>
      </c>
    </row>
    <row r="725" spans="1:8" ht="15.75" customHeight="1" x14ac:dyDescent="0.25">
      <c r="A725" s="38" t="s">
        <v>2391</v>
      </c>
      <c r="B725" s="38" t="s">
        <v>24</v>
      </c>
      <c r="C725" s="39">
        <v>23848.54</v>
      </c>
      <c r="D725" s="38" t="s">
        <v>40</v>
      </c>
      <c r="E725" s="38" t="s">
        <v>842</v>
      </c>
      <c r="F725" s="40">
        <v>336</v>
      </c>
      <c r="G725" s="39">
        <v>8013109.4400000004</v>
      </c>
      <c r="H725" s="41" t="s">
        <v>903</v>
      </c>
    </row>
    <row r="726" spans="1:8" ht="15.75" customHeight="1" x14ac:dyDescent="0.25">
      <c r="A726" s="38" t="s">
        <v>2391</v>
      </c>
      <c r="B726" s="38" t="s">
        <v>24</v>
      </c>
      <c r="C726" s="39">
        <v>24457.439999999999</v>
      </c>
      <c r="D726" s="38" t="s">
        <v>29</v>
      </c>
      <c r="E726" s="38" t="s">
        <v>904</v>
      </c>
      <c r="F726" s="40">
        <v>336</v>
      </c>
      <c r="G726" s="39">
        <v>8217699.8399999999</v>
      </c>
      <c r="H726" s="38" t="s">
        <v>905</v>
      </c>
    </row>
    <row r="727" spans="1:8" ht="15.75" customHeight="1" x14ac:dyDescent="0.25">
      <c r="A727" s="38" t="s">
        <v>2391</v>
      </c>
      <c r="B727" s="38" t="s">
        <v>24</v>
      </c>
      <c r="C727" s="39">
        <v>70356</v>
      </c>
      <c r="D727" s="38" t="s">
        <v>45</v>
      </c>
      <c r="E727" s="38" t="s">
        <v>906</v>
      </c>
      <c r="F727" s="40">
        <v>336</v>
      </c>
      <c r="G727" s="39">
        <v>23639616</v>
      </c>
      <c r="H727" s="41" t="s">
        <v>907</v>
      </c>
    </row>
    <row r="728" spans="1:8" ht="15.75" customHeight="1" x14ac:dyDescent="0.25">
      <c r="A728" s="38" t="s">
        <v>2391</v>
      </c>
      <c r="B728" s="38" t="s">
        <v>28</v>
      </c>
      <c r="C728" s="39">
        <v>70356</v>
      </c>
      <c r="D728" s="38" t="s">
        <v>45</v>
      </c>
      <c r="E728" s="38" t="s">
        <v>697</v>
      </c>
      <c r="F728" s="40">
        <v>336</v>
      </c>
      <c r="G728" s="39">
        <v>23639616</v>
      </c>
      <c r="H728" s="41" t="s">
        <v>908</v>
      </c>
    </row>
    <row r="729" spans="1:8" ht="15.75" customHeight="1" x14ac:dyDescent="0.25">
      <c r="C729" s="36"/>
      <c r="F729" s="42"/>
      <c r="G729" s="36"/>
    </row>
    <row r="730" spans="1:8" ht="15.75" customHeight="1" x14ac:dyDescent="0.25">
      <c r="A730" s="93" t="s">
        <v>909</v>
      </c>
      <c r="B730" s="94"/>
      <c r="C730" s="94"/>
      <c r="D730" s="94"/>
      <c r="E730" s="94"/>
      <c r="F730" s="94"/>
      <c r="G730" s="94"/>
      <c r="H730" s="95"/>
    </row>
    <row r="731" spans="1:8" ht="15.75" customHeight="1" x14ac:dyDescent="0.25">
      <c r="C731" s="36"/>
      <c r="E731" s="1" t="s">
        <v>2347</v>
      </c>
      <c r="F731" s="37">
        <v>24</v>
      </c>
      <c r="G731" s="36"/>
    </row>
    <row r="732" spans="1:8" ht="15.75" customHeight="1" x14ac:dyDescent="0.25">
      <c r="A732" s="38" t="s">
        <v>11</v>
      </c>
      <c r="B732" s="38" t="s">
        <v>12</v>
      </c>
      <c r="C732" s="38" t="s">
        <v>13</v>
      </c>
      <c r="D732" s="38" t="s">
        <v>17</v>
      </c>
      <c r="E732" s="38" t="s">
        <v>18</v>
      </c>
      <c r="F732" s="38" t="s">
        <v>19</v>
      </c>
      <c r="G732" s="38" t="s">
        <v>20</v>
      </c>
      <c r="H732" s="38" t="s">
        <v>21</v>
      </c>
    </row>
    <row r="733" spans="1:8" ht="15.75" customHeight="1" x14ac:dyDescent="0.25">
      <c r="A733" s="38" t="s">
        <v>2392</v>
      </c>
      <c r="B733" s="38" t="s">
        <v>24</v>
      </c>
      <c r="C733" s="39">
        <v>2250367.71</v>
      </c>
      <c r="D733" s="38" t="s">
        <v>45</v>
      </c>
      <c r="E733" s="38" t="s">
        <v>728</v>
      </c>
      <c r="F733" s="40">
        <v>24</v>
      </c>
      <c r="G733" s="39">
        <v>54008825.039999999</v>
      </c>
      <c r="H733" s="41" t="s">
        <v>911</v>
      </c>
    </row>
    <row r="734" spans="1:8" ht="15.75" customHeight="1" x14ac:dyDescent="0.25">
      <c r="A734" s="38" t="s">
        <v>2392</v>
      </c>
      <c r="B734" s="38" t="s">
        <v>24</v>
      </c>
      <c r="C734" s="39">
        <v>2477078.2000000002</v>
      </c>
      <c r="D734" s="38" t="s">
        <v>70</v>
      </c>
      <c r="E734" s="38" t="s">
        <v>912</v>
      </c>
      <c r="F734" s="40">
        <v>24</v>
      </c>
      <c r="G734" s="39">
        <v>59449876.799999997</v>
      </c>
      <c r="H734" s="41" t="s">
        <v>913</v>
      </c>
    </row>
    <row r="735" spans="1:8" ht="15.75" customHeight="1" x14ac:dyDescent="0.25">
      <c r="A735" s="38" t="s">
        <v>2392</v>
      </c>
      <c r="B735" s="38" t="s">
        <v>24</v>
      </c>
      <c r="C735" s="39">
        <v>2560627.0699999998</v>
      </c>
      <c r="D735" s="38" t="s">
        <v>398</v>
      </c>
      <c r="E735" s="38" t="s">
        <v>914</v>
      </c>
      <c r="F735" s="40">
        <v>24</v>
      </c>
      <c r="G735" s="39">
        <v>61455049.68</v>
      </c>
      <c r="H735" s="41" t="s">
        <v>915</v>
      </c>
    </row>
    <row r="736" spans="1:8" ht="15.75" customHeight="1" x14ac:dyDescent="0.25">
      <c r="A736" s="38" t="s">
        <v>2392</v>
      </c>
      <c r="B736" s="38" t="s">
        <v>24</v>
      </c>
      <c r="C736" s="39">
        <v>2646983</v>
      </c>
      <c r="D736" s="38" t="s">
        <v>443</v>
      </c>
      <c r="E736" s="38" t="s">
        <v>916</v>
      </c>
      <c r="F736" s="40">
        <v>24</v>
      </c>
      <c r="G736" s="39">
        <v>63527592</v>
      </c>
      <c r="H736" s="41" t="s">
        <v>917</v>
      </c>
    </row>
    <row r="737" spans="1:8" ht="15.75" customHeight="1" x14ac:dyDescent="0.25">
      <c r="A737" s="38" t="s">
        <v>2392</v>
      </c>
      <c r="B737" s="38" t="s">
        <v>24</v>
      </c>
      <c r="C737" s="39">
        <v>2849698</v>
      </c>
      <c r="D737" s="38" t="s">
        <v>40</v>
      </c>
      <c r="E737" s="38" t="s">
        <v>728</v>
      </c>
      <c r="F737" s="40">
        <v>24</v>
      </c>
      <c r="G737" s="39">
        <v>68392752</v>
      </c>
      <c r="H737" s="41" t="s">
        <v>918</v>
      </c>
    </row>
    <row r="738" spans="1:8" ht="15.75" customHeight="1" x14ac:dyDescent="0.25">
      <c r="A738" s="38" t="s">
        <v>2392</v>
      </c>
      <c r="B738" s="38" t="s">
        <v>24</v>
      </c>
      <c r="C738" s="39">
        <v>3425158.44</v>
      </c>
      <c r="D738" s="38" t="s">
        <v>29</v>
      </c>
      <c r="E738" s="38" t="s">
        <v>919</v>
      </c>
      <c r="F738" s="40">
        <v>24</v>
      </c>
      <c r="G738" s="39">
        <v>82203802.560000002</v>
      </c>
      <c r="H738" s="38" t="s">
        <v>920</v>
      </c>
    </row>
    <row r="739" spans="1:8" ht="15.75" customHeight="1" x14ac:dyDescent="0.25">
      <c r="A739" s="38" t="s">
        <v>2392</v>
      </c>
      <c r="B739" s="38" t="s">
        <v>24</v>
      </c>
      <c r="C739" s="39">
        <v>3758000</v>
      </c>
      <c r="D739" s="38" t="s">
        <v>25</v>
      </c>
      <c r="E739" s="38" t="s">
        <v>731</v>
      </c>
      <c r="F739" s="40">
        <v>24</v>
      </c>
      <c r="G739" s="39">
        <v>90192000</v>
      </c>
      <c r="H739" s="38" t="s">
        <v>84</v>
      </c>
    </row>
    <row r="740" spans="1:8" ht="15.75" customHeight="1" x14ac:dyDescent="0.25">
      <c r="C740" s="36"/>
      <c r="F740" s="42"/>
      <c r="G740" s="36"/>
    </row>
    <row r="741" spans="1:8" ht="15.75" customHeight="1" x14ac:dyDescent="0.25">
      <c r="A741" s="93" t="s">
        <v>921</v>
      </c>
      <c r="B741" s="94"/>
      <c r="C741" s="94"/>
      <c r="D741" s="94"/>
      <c r="E741" s="94"/>
      <c r="F741" s="94"/>
      <c r="G741" s="94"/>
      <c r="H741" s="95"/>
    </row>
    <row r="742" spans="1:8" ht="15.75" customHeight="1" x14ac:dyDescent="0.25">
      <c r="C742" s="36"/>
      <c r="E742" s="1" t="s">
        <v>2347</v>
      </c>
      <c r="F742" s="37">
        <v>800</v>
      </c>
      <c r="G742" s="36"/>
    </row>
    <row r="743" spans="1:8" ht="15.75" customHeight="1" x14ac:dyDescent="0.25">
      <c r="A743" s="38" t="s">
        <v>11</v>
      </c>
      <c r="B743" s="38" t="s">
        <v>12</v>
      </c>
      <c r="C743" s="38" t="s">
        <v>13</v>
      </c>
      <c r="D743" s="38" t="s">
        <v>17</v>
      </c>
      <c r="E743" s="38" t="s">
        <v>18</v>
      </c>
      <c r="F743" s="38" t="s">
        <v>19</v>
      </c>
      <c r="G743" s="38" t="s">
        <v>20</v>
      </c>
      <c r="H743" s="38" t="s">
        <v>21</v>
      </c>
    </row>
    <row r="744" spans="1:8" ht="15.75" customHeight="1" x14ac:dyDescent="0.25">
      <c r="A744" s="38" t="s">
        <v>2393</v>
      </c>
      <c r="B744" s="38" t="s">
        <v>24</v>
      </c>
      <c r="C744" s="39">
        <v>219226.78</v>
      </c>
      <c r="D744" s="38" t="s">
        <v>67</v>
      </c>
      <c r="E744" s="38" t="s">
        <v>418</v>
      </c>
      <c r="F744" s="40">
        <v>800</v>
      </c>
      <c r="G744" s="39">
        <v>175381424</v>
      </c>
      <c r="H744" s="38" t="s">
        <v>923</v>
      </c>
    </row>
    <row r="745" spans="1:8" ht="15.75" customHeight="1" x14ac:dyDescent="0.25">
      <c r="A745" s="38" t="s">
        <v>2393</v>
      </c>
      <c r="B745" s="38" t="s">
        <v>24</v>
      </c>
      <c r="C745" s="39">
        <v>232138</v>
      </c>
      <c r="D745" s="38" t="s">
        <v>54</v>
      </c>
      <c r="E745" s="38" t="s">
        <v>924</v>
      </c>
      <c r="F745" s="40">
        <v>800</v>
      </c>
      <c r="G745" s="39">
        <v>185710400</v>
      </c>
      <c r="H745" s="41" t="s">
        <v>925</v>
      </c>
    </row>
    <row r="746" spans="1:8" ht="15.75" customHeight="1" x14ac:dyDescent="0.25">
      <c r="A746" s="38" t="s">
        <v>2393</v>
      </c>
      <c r="B746" s="38" t="s">
        <v>24</v>
      </c>
      <c r="C746" s="39">
        <v>254247.07</v>
      </c>
      <c r="D746" s="38" t="s">
        <v>398</v>
      </c>
      <c r="E746" s="38" t="s">
        <v>926</v>
      </c>
      <c r="F746" s="40">
        <v>800</v>
      </c>
      <c r="G746" s="39">
        <v>203397656</v>
      </c>
      <c r="H746" s="41" t="s">
        <v>927</v>
      </c>
    </row>
    <row r="747" spans="1:8" ht="15.75" customHeight="1" x14ac:dyDescent="0.25">
      <c r="A747" s="38" t="s">
        <v>2393</v>
      </c>
      <c r="B747" s="38" t="s">
        <v>24</v>
      </c>
      <c r="C747" s="39">
        <v>257179.51</v>
      </c>
      <c r="D747" s="38" t="s">
        <v>70</v>
      </c>
      <c r="E747" s="38" t="s">
        <v>928</v>
      </c>
      <c r="F747" s="40">
        <v>800</v>
      </c>
      <c r="G747" s="39">
        <v>205743608</v>
      </c>
      <c r="H747" s="41" t="s">
        <v>929</v>
      </c>
    </row>
    <row r="748" spans="1:8" ht="15.75" customHeight="1" x14ac:dyDescent="0.25">
      <c r="A748" s="38" t="s">
        <v>2393</v>
      </c>
      <c r="B748" s="38" t="s">
        <v>24</v>
      </c>
      <c r="C748" s="39">
        <v>261021.38</v>
      </c>
      <c r="D748" s="38" t="s">
        <v>48</v>
      </c>
      <c r="E748" s="38" t="s">
        <v>930</v>
      </c>
      <c r="F748" s="40">
        <v>800</v>
      </c>
      <c r="G748" s="39">
        <v>208817104</v>
      </c>
      <c r="H748" s="41" t="s">
        <v>931</v>
      </c>
    </row>
    <row r="749" spans="1:8" ht="15.75" customHeight="1" x14ac:dyDescent="0.25">
      <c r="A749" s="38" t="s">
        <v>2393</v>
      </c>
      <c r="B749" s="38" t="s">
        <v>24</v>
      </c>
      <c r="C749" s="39">
        <v>267412.33</v>
      </c>
      <c r="D749" s="38" t="s">
        <v>29</v>
      </c>
      <c r="E749" s="38" t="s">
        <v>932</v>
      </c>
      <c r="F749" s="40">
        <v>800</v>
      </c>
      <c r="G749" s="39">
        <v>213929864</v>
      </c>
      <c r="H749" s="38" t="s">
        <v>933</v>
      </c>
    </row>
    <row r="750" spans="1:8" ht="15.75" customHeight="1" x14ac:dyDescent="0.25">
      <c r="A750" s="38" t="s">
        <v>2393</v>
      </c>
      <c r="B750" s="38" t="s">
        <v>24</v>
      </c>
      <c r="C750" s="39">
        <v>282602.38</v>
      </c>
      <c r="D750" s="38" t="s">
        <v>409</v>
      </c>
      <c r="E750" s="38" t="s">
        <v>934</v>
      </c>
      <c r="F750" s="40">
        <v>800</v>
      </c>
      <c r="G750" s="39">
        <v>226081904</v>
      </c>
      <c r="H750" s="41" t="s">
        <v>935</v>
      </c>
    </row>
    <row r="751" spans="1:8" ht="15.75" customHeight="1" x14ac:dyDescent="0.25">
      <c r="A751" s="38" t="s">
        <v>2393</v>
      </c>
      <c r="B751" s="38" t="s">
        <v>24</v>
      </c>
      <c r="C751" s="39">
        <v>290993.71999999997</v>
      </c>
      <c r="D751" s="38" t="s">
        <v>45</v>
      </c>
      <c r="E751" s="38" t="s">
        <v>411</v>
      </c>
      <c r="F751" s="40">
        <v>800</v>
      </c>
      <c r="G751" s="39">
        <v>232794976</v>
      </c>
      <c r="H751" s="41" t="s">
        <v>936</v>
      </c>
    </row>
    <row r="752" spans="1:8" ht="15.75" customHeight="1" x14ac:dyDescent="0.25">
      <c r="A752" s="38" t="s">
        <v>2393</v>
      </c>
      <c r="B752" s="38" t="s">
        <v>28</v>
      </c>
      <c r="C752" s="39">
        <v>424206</v>
      </c>
      <c r="D752" s="38" t="s">
        <v>40</v>
      </c>
      <c r="E752" s="38" t="s">
        <v>937</v>
      </c>
      <c r="F752" s="40">
        <v>800</v>
      </c>
      <c r="G752" s="39">
        <v>339364800</v>
      </c>
      <c r="H752" s="41" t="s">
        <v>938</v>
      </c>
    </row>
    <row r="753" spans="1:8" ht="15.75" customHeight="1" x14ac:dyDescent="0.25">
      <c r="A753" s="38" t="s">
        <v>2393</v>
      </c>
      <c r="B753" s="38" t="s">
        <v>28</v>
      </c>
      <c r="C753" s="39">
        <v>1037521.1</v>
      </c>
      <c r="D753" s="38" t="s">
        <v>70</v>
      </c>
      <c r="E753" s="38" t="s">
        <v>939</v>
      </c>
      <c r="F753" s="40">
        <v>800</v>
      </c>
      <c r="G753" s="39">
        <v>830016880</v>
      </c>
      <c r="H753" s="38" t="s">
        <v>940</v>
      </c>
    </row>
    <row r="754" spans="1:8" ht="15.75" customHeight="1" x14ac:dyDescent="0.25">
      <c r="A754" s="38" t="s">
        <v>2393</v>
      </c>
      <c r="B754" s="38" t="s">
        <v>24</v>
      </c>
      <c r="C754" s="39">
        <v>1193592.43</v>
      </c>
      <c r="D754" s="38" t="s">
        <v>40</v>
      </c>
      <c r="E754" s="38" t="s">
        <v>941</v>
      </c>
      <c r="F754" s="40">
        <v>800</v>
      </c>
      <c r="G754" s="39">
        <v>954873944</v>
      </c>
      <c r="H754" s="41" t="s">
        <v>942</v>
      </c>
    </row>
    <row r="755" spans="1:8" ht="15.75" customHeight="1" x14ac:dyDescent="0.25">
      <c r="C755" s="36"/>
      <c r="F755" s="42"/>
      <c r="G755" s="36"/>
    </row>
    <row r="756" spans="1:8" ht="15.75" customHeight="1" x14ac:dyDescent="0.25">
      <c r="A756" s="93" t="s">
        <v>943</v>
      </c>
      <c r="B756" s="94"/>
      <c r="C756" s="94"/>
      <c r="D756" s="94"/>
      <c r="E756" s="94"/>
      <c r="F756" s="94"/>
      <c r="G756" s="94"/>
      <c r="H756" s="95"/>
    </row>
    <row r="757" spans="1:8" ht="15.75" customHeight="1" x14ac:dyDescent="0.25">
      <c r="C757" s="36"/>
      <c r="E757" s="1" t="s">
        <v>2347</v>
      </c>
      <c r="F757" s="37">
        <v>60</v>
      </c>
      <c r="G757" s="36"/>
    </row>
    <row r="758" spans="1:8" ht="15.75" customHeight="1" x14ac:dyDescent="0.25">
      <c r="A758" s="38" t="s">
        <v>11</v>
      </c>
      <c r="B758" s="38" t="s">
        <v>12</v>
      </c>
      <c r="C758" s="38" t="s">
        <v>13</v>
      </c>
      <c r="D758" s="38" t="s">
        <v>17</v>
      </c>
      <c r="E758" s="38" t="s">
        <v>18</v>
      </c>
      <c r="F758" s="38" t="s">
        <v>19</v>
      </c>
      <c r="G758" s="38" t="s">
        <v>20</v>
      </c>
      <c r="H758" s="38" t="s">
        <v>21</v>
      </c>
    </row>
    <row r="759" spans="1:8" ht="15.75" customHeight="1" x14ac:dyDescent="0.25">
      <c r="A759" s="38" t="s">
        <v>2394</v>
      </c>
      <c r="B759" s="38" t="s">
        <v>24</v>
      </c>
      <c r="C759" s="39">
        <v>274841.17</v>
      </c>
      <c r="D759" s="38" t="s">
        <v>29</v>
      </c>
      <c r="E759" s="38" t="s">
        <v>945</v>
      </c>
      <c r="F759" s="40">
        <v>60</v>
      </c>
      <c r="G759" s="39">
        <v>16490470.199999999</v>
      </c>
      <c r="H759" s="38" t="s">
        <v>946</v>
      </c>
    </row>
    <row r="760" spans="1:8" ht="15.75" customHeight="1" x14ac:dyDescent="0.25">
      <c r="A760" s="38" t="s">
        <v>2394</v>
      </c>
      <c r="B760" s="38" t="s">
        <v>24</v>
      </c>
      <c r="C760" s="39">
        <v>292570</v>
      </c>
      <c r="D760" s="38" t="s">
        <v>70</v>
      </c>
      <c r="E760" s="38" t="s">
        <v>947</v>
      </c>
      <c r="F760" s="40">
        <v>60</v>
      </c>
      <c r="G760" s="39">
        <v>17554200</v>
      </c>
      <c r="H760" s="41" t="s">
        <v>948</v>
      </c>
    </row>
    <row r="761" spans="1:8" ht="15.75" customHeight="1" x14ac:dyDescent="0.25">
      <c r="A761" s="38" t="s">
        <v>2394</v>
      </c>
      <c r="B761" s="38" t="s">
        <v>24</v>
      </c>
      <c r="C761" s="39">
        <v>385713.68</v>
      </c>
      <c r="D761" s="38" t="s">
        <v>45</v>
      </c>
      <c r="E761" s="38" t="s">
        <v>77</v>
      </c>
      <c r="F761" s="40">
        <v>60</v>
      </c>
      <c r="G761" s="39">
        <v>23142820.800000001</v>
      </c>
      <c r="H761" s="41" t="s">
        <v>949</v>
      </c>
    </row>
    <row r="762" spans="1:8" ht="15.75" customHeight="1" x14ac:dyDescent="0.25">
      <c r="C762" s="36"/>
      <c r="F762" s="42"/>
      <c r="G762" s="36"/>
    </row>
    <row r="763" spans="1:8" ht="15.75" customHeight="1" x14ac:dyDescent="0.25">
      <c r="A763" s="93" t="s">
        <v>950</v>
      </c>
      <c r="B763" s="94"/>
      <c r="C763" s="94"/>
      <c r="D763" s="94"/>
      <c r="E763" s="94"/>
      <c r="F763" s="94"/>
      <c r="G763" s="94"/>
      <c r="H763" s="95"/>
    </row>
    <row r="764" spans="1:8" ht="15.75" customHeight="1" x14ac:dyDescent="0.25">
      <c r="C764" s="36"/>
      <c r="E764" s="1" t="s">
        <v>2347</v>
      </c>
      <c r="F764" s="37">
        <v>5500</v>
      </c>
      <c r="G764" s="36"/>
    </row>
    <row r="765" spans="1:8" ht="15.75" customHeight="1" x14ac:dyDescent="0.25">
      <c r="A765" s="38" t="s">
        <v>11</v>
      </c>
      <c r="B765" s="38" t="s">
        <v>12</v>
      </c>
      <c r="C765" s="38" t="s">
        <v>13</v>
      </c>
      <c r="D765" s="38" t="s">
        <v>17</v>
      </c>
      <c r="E765" s="38" t="s">
        <v>18</v>
      </c>
      <c r="F765" s="38" t="s">
        <v>19</v>
      </c>
      <c r="G765" s="38" t="s">
        <v>20</v>
      </c>
      <c r="H765" s="38" t="s">
        <v>21</v>
      </c>
    </row>
    <row r="766" spans="1:8" ht="15.75" customHeight="1" x14ac:dyDescent="0.25">
      <c r="A766" s="38" t="s">
        <v>2395</v>
      </c>
      <c r="B766" s="38" t="s">
        <v>24</v>
      </c>
      <c r="C766" s="39">
        <v>549682.32999999996</v>
      </c>
      <c r="D766" s="38" t="s">
        <v>29</v>
      </c>
      <c r="E766" s="38" t="s">
        <v>945</v>
      </c>
      <c r="F766" s="40">
        <v>5500</v>
      </c>
      <c r="G766" s="39">
        <v>3023252815</v>
      </c>
      <c r="H766" s="38" t="s">
        <v>946</v>
      </c>
    </row>
    <row r="767" spans="1:8" ht="15.75" customHeight="1" x14ac:dyDescent="0.25">
      <c r="A767" s="38" t="s">
        <v>2395</v>
      </c>
      <c r="B767" s="38" t="s">
        <v>24</v>
      </c>
      <c r="C767" s="39">
        <v>585140</v>
      </c>
      <c r="D767" s="38" t="s">
        <v>70</v>
      </c>
      <c r="E767" s="38" t="s">
        <v>951</v>
      </c>
      <c r="F767" s="40">
        <v>5500</v>
      </c>
      <c r="G767" s="39">
        <v>3218270000</v>
      </c>
      <c r="H767" s="41" t="s">
        <v>952</v>
      </c>
    </row>
    <row r="768" spans="1:8" ht="15.75" customHeight="1" x14ac:dyDescent="0.25">
      <c r="A768" s="38" t="s">
        <v>2395</v>
      </c>
      <c r="B768" s="38" t="s">
        <v>24</v>
      </c>
      <c r="C768" s="39">
        <v>643750</v>
      </c>
      <c r="D768" s="38" t="s">
        <v>45</v>
      </c>
      <c r="E768" s="38" t="s">
        <v>481</v>
      </c>
      <c r="F768" s="40">
        <v>5500</v>
      </c>
      <c r="G768" s="39">
        <v>3540625000</v>
      </c>
      <c r="H768" s="41" t="s">
        <v>953</v>
      </c>
    </row>
    <row r="769" spans="1:8" ht="15.75" customHeight="1" x14ac:dyDescent="0.25">
      <c r="A769" s="38" t="s">
        <v>2395</v>
      </c>
      <c r="B769" s="38" t="s">
        <v>28</v>
      </c>
      <c r="C769" s="39">
        <v>643750</v>
      </c>
      <c r="D769" s="38" t="s">
        <v>45</v>
      </c>
      <c r="E769" s="38" t="s">
        <v>797</v>
      </c>
      <c r="F769" s="40">
        <v>5500</v>
      </c>
      <c r="G769" s="39">
        <v>3540625000</v>
      </c>
      <c r="H769" s="41" t="s">
        <v>954</v>
      </c>
    </row>
    <row r="770" spans="1:8" ht="15.75" customHeight="1" x14ac:dyDescent="0.25">
      <c r="A770" s="38" t="s">
        <v>2395</v>
      </c>
      <c r="B770" s="38" t="s">
        <v>24</v>
      </c>
      <c r="C770" s="39">
        <v>667954.63</v>
      </c>
      <c r="D770" s="38" t="s">
        <v>40</v>
      </c>
      <c r="E770" s="38" t="s">
        <v>787</v>
      </c>
      <c r="F770" s="40">
        <v>5500</v>
      </c>
      <c r="G770" s="39">
        <v>3673750465</v>
      </c>
      <c r="H770" s="38" t="s">
        <v>955</v>
      </c>
    </row>
    <row r="771" spans="1:8" ht="15.75" customHeight="1" x14ac:dyDescent="0.25">
      <c r="A771" s="38" t="s">
        <v>2395</v>
      </c>
      <c r="B771" s="38" t="s">
        <v>24</v>
      </c>
      <c r="C771" s="39">
        <v>674336.75</v>
      </c>
      <c r="D771" s="38" t="s">
        <v>398</v>
      </c>
      <c r="E771" s="38" t="s">
        <v>956</v>
      </c>
      <c r="F771" s="40">
        <v>5500</v>
      </c>
      <c r="G771" s="39">
        <v>3708852125</v>
      </c>
      <c r="H771" s="41" t="s">
        <v>957</v>
      </c>
    </row>
    <row r="772" spans="1:8" ht="15.75" customHeight="1" x14ac:dyDescent="0.25">
      <c r="A772" s="38" t="s">
        <v>2395</v>
      </c>
      <c r="B772" s="38" t="s">
        <v>24</v>
      </c>
      <c r="C772" s="39">
        <v>680997.65</v>
      </c>
      <c r="D772" s="38" t="s">
        <v>67</v>
      </c>
      <c r="E772" s="38" t="s">
        <v>68</v>
      </c>
      <c r="F772" s="40">
        <v>5500</v>
      </c>
      <c r="G772" s="39">
        <v>3745487075</v>
      </c>
      <c r="H772" s="41" t="s">
        <v>958</v>
      </c>
    </row>
    <row r="773" spans="1:8" ht="15.75" customHeight="1" x14ac:dyDescent="0.25">
      <c r="A773" s="38" t="s">
        <v>2395</v>
      </c>
      <c r="B773" s="38" t="s">
        <v>28</v>
      </c>
      <c r="C773" s="39">
        <v>717395</v>
      </c>
      <c r="D773" s="38" t="s">
        <v>70</v>
      </c>
      <c r="E773" s="38" t="s">
        <v>959</v>
      </c>
      <c r="F773" s="40">
        <v>5500</v>
      </c>
      <c r="G773" s="39">
        <v>3945672500</v>
      </c>
      <c r="H773" s="41" t="s">
        <v>960</v>
      </c>
    </row>
    <row r="774" spans="1:8" ht="15.75" customHeight="1" x14ac:dyDescent="0.25">
      <c r="A774" s="38" t="s">
        <v>2395</v>
      </c>
      <c r="B774" s="38" t="s">
        <v>24</v>
      </c>
      <c r="C774" s="39">
        <v>746175</v>
      </c>
      <c r="D774" s="38" t="s">
        <v>443</v>
      </c>
      <c r="E774" s="38" t="s">
        <v>961</v>
      </c>
      <c r="F774" s="40">
        <v>5500</v>
      </c>
      <c r="G774" s="39">
        <v>4103962500</v>
      </c>
      <c r="H774" s="41" t="s">
        <v>962</v>
      </c>
    </row>
    <row r="775" spans="1:8" ht="15.75" customHeight="1" x14ac:dyDescent="0.25">
      <c r="A775" s="38" t="s">
        <v>2395</v>
      </c>
      <c r="B775" s="38" t="s">
        <v>28</v>
      </c>
      <c r="C775" s="39">
        <v>766313.75</v>
      </c>
      <c r="D775" s="38" t="s">
        <v>40</v>
      </c>
      <c r="E775" s="38" t="s">
        <v>740</v>
      </c>
      <c r="F775" s="40">
        <v>5500</v>
      </c>
      <c r="G775" s="39">
        <v>4214725625</v>
      </c>
      <c r="H775" s="41" t="s">
        <v>963</v>
      </c>
    </row>
    <row r="776" spans="1:8" ht="15.75" customHeight="1" x14ac:dyDescent="0.25">
      <c r="A776" s="38" t="s">
        <v>2395</v>
      </c>
      <c r="B776" s="38" t="s">
        <v>24</v>
      </c>
      <c r="C776" s="39">
        <v>766351.35999999999</v>
      </c>
      <c r="D776" s="38" t="s">
        <v>85</v>
      </c>
      <c r="E776" s="38" t="s">
        <v>964</v>
      </c>
      <c r="F776" s="40">
        <v>5500</v>
      </c>
      <c r="G776" s="39">
        <v>4214932480</v>
      </c>
      <c r="H776" s="41" t="s">
        <v>965</v>
      </c>
    </row>
    <row r="777" spans="1:8" ht="15.75" customHeight="1" x14ac:dyDescent="0.25">
      <c r="A777" s="38" t="s">
        <v>2395</v>
      </c>
      <c r="B777" s="38" t="s">
        <v>24</v>
      </c>
      <c r="C777" s="39">
        <v>792600</v>
      </c>
      <c r="D777" s="38" t="s">
        <v>48</v>
      </c>
      <c r="E777" s="38" t="s">
        <v>966</v>
      </c>
      <c r="F777" s="40">
        <v>5500</v>
      </c>
      <c r="G777" s="39">
        <v>4359300000</v>
      </c>
      <c r="H777" s="41" t="s">
        <v>967</v>
      </c>
    </row>
    <row r="778" spans="1:8" ht="15.75" customHeight="1" x14ac:dyDescent="0.25">
      <c r="A778" s="38" t="s">
        <v>2395</v>
      </c>
      <c r="B778" s="38" t="s">
        <v>28</v>
      </c>
      <c r="C778" s="39">
        <v>799037</v>
      </c>
      <c r="D778" s="38" t="s">
        <v>443</v>
      </c>
      <c r="E778" s="38" t="s">
        <v>968</v>
      </c>
      <c r="F778" s="40">
        <v>5500</v>
      </c>
      <c r="G778" s="39">
        <v>4394703500</v>
      </c>
      <c r="H778" s="41" t="s">
        <v>969</v>
      </c>
    </row>
    <row r="779" spans="1:8" ht="15.75" customHeight="1" x14ac:dyDescent="0.25">
      <c r="A779" s="38" t="s">
        <v>2395</v>
      </c>
      <c r="B779" s="38" t="s">
        <v>24</v>
      </c>
      <c r="C779" s="39">
        <v>828126</v>
      </c>
      <c r="D779" s="38" t="s">
        <v>32</v>
      </c>
      <c r="E779" s="38" t="s">
        <v>740</v>
      </c>
      <c r="F779" s="40">
        <v>458</v>
      </c>
      <c r="G779" s="39">
        <v>379281708</v>
      </c>
      <c r="H779" s="38" t="s">
        <v>970</v>
      </c>
    </row>
    <row r="780" spans="1:8" ht="15.75" customHeight="1" x14ac:dyDescent="0.25">
      <c r="C780" s="36"/>
      <c r="F780" s="42"/>
      <c r="G780" s="36"/>
    </row>
    <row r="781" spans="1:8" ht="15.75" customHeight="1" x14ac:dyDescent="0.25">
      <c r="A781" s="93" t="s">
        <v>971</v>
      </c>
      <c r="B781" s="94"/>
      <c r="C781" s="94"/>
      <c r="D781" s="94"/>
      <c r="E781" s="94"/>
      <c r="F781" s="94"/>
      <c r="G781" s="94"/>
      <c r="H781" s="95"/>
    </row>
    <row r="782" spans="1:8" ht="15.75" customHeight="1" x14ac:dyDescent="0.25">
      <c r="C782" s="36"/>
      <c r="E782" s="1" t="s">
        <v>2347</v>
      </c>
      <c r="F782" s="37">
        <v>400</v>
      </c>
      <c r="G782" s="36"/>
    </row>
    <row r="783" spans="1:8" ht="15.75" customHeight="1" x14ac:dyDescent="0.25">
      <c r="A783" s="38" t="s">
        <v>11</v>
      </c>
      <c r="B783" s="38" t="s">
        <v>12</v>
      </c>
      <c r="C783" s="38" t="s">
        <v>13</v>
      </c>
      <c r="D783" s="38" t="s">
        <v>17</v>
      </c>
      <c r="E783" s="38" t="s">
        <v>18</v>
      </c>
      <c r="F783" s="38" t="s">
        <v>19</v>
      </c>
      <c r="G783" s="38" t="s">
        <v>20</v>
      </c>
      <c r="H783" s="38" t="s">
        <v>21</v>
      </c>
    </row>
    <row r="784" spans="1:8" ht="15.75" customHeight="1" x14ac:dyDescent="0.25">
      <c r="A784" s="38" t="s">
        <v>2396</v>
      </c>
      <c r="B784" s="38" t="s">
        <v>24</v>
      </c>
      <c r="C784" s="39">
        <v>1099364.6599999999</v>
      </c>
      <c r="D784" s="38" t="s">
        <v>29</v>
      </c>
      <c r="E784" s="38" t="s">
        <v>945</v>
      </c>
      <c r="F784" s="40">
        <v>400</v>
      </c>
      <c r="G784" s="39">
        <v>439745864</v>
      </c>
      <c r="H784" s="38" t="s">
        <v>946</v>
      </c>
    </row>
    <row r="785" spans="1:8" ht="15.75" customHeight="1" x14ac:dyDescent="0.25">
      <c r="A785" s="38" t="s">
        <v>2396</v>
      </c>
      <c r="B785" s="38" t="s">
        <v>24</v>
      </c>
      <c r="C785" s="39">
        <v>1170280</v>
      </c>
      <c r="D785" s="38" t="s">
        <v>70</v>
      </c>
      <c r="E785" s="38" t="s">
        <v>972</v>
      </c>
      <c r="F785" s="40">
        <v>400</v>
      </c>
      <c r="G785" s="39">
        <v>468112000</v>
      </c>
      <c r="H785" s="41" t="s">
        <v>973</v>
      </c>
    </row>
    <row r="786" spans="1:8" ht="15.75" customHeight="1" x14ac:dyDescent="0.25">
      <c r="A786" s="38" t="s">
        <v>2396</v>
      </c>
      <c r="B786" s="38" t="s">
        <v>24</v>
      </c>
      <c r="C786" s="39">
        <v>1287500</v>
      </c>
      <c r="D786" s="38" t="s">
        <v>45</v>
      </c>
      <c r="E786" s="38" t="s">
        <v>481</v>
      </c>
      <c r="F786" s="40">
        <v>400</v>
      </c>
      <c r="G786" s="39">
        <v>515000000</v>
      </c>
      <c r="H786" s="41" t="s">
        <v>974</v>
      </c>
    </row>
    <row r="787" spans="1:8" ht="15.75" customHeight="1" x14ac:dyDescent="0.25">
      <c r="A787" s="38" t="s">
        <v>2396</v>
      </c>
      <c r="B787" s="38" t="s">
        <v>28</v>
      </c>
      <c r="C787" s="39">
        <v>1287500</v>
      </c>
      <c r="D787" s="38" t="s">
        <v>45</v>
      </c>
      <c r="E787" s="38" t="s">
        <v>797</v>
      </c>
      <c r="F787" s="40">
        <v>400</v>
      </c>
      <c r="G787" s="39">
        <v>515000000</v>
      </c>
      <c r="H787" s="41" t="s">
        <v>975</v>
      </c>
    </row>
    <row r="788" spans="1:8" ht="15.75" customHeight="1" x14ac:dyDescent="0.25">
      <c r="A788" s="38" t="s">
        <v>2396</v>
      </c>
      <c r="B788" s="38" t="s">
        <v>24</v>
      </c>
      <c r="C788" s="39">
        <v>1328860.68</v>
      </c>
      <c r="D788" s="38" t="s">
        <v>40</v>
      </c>
      <c r="E788" s="38" t="s">
        <v>787</v>
      </c>
      <c r="F788" s="40">
        <v>400</v>
      </c>
      <c r="G788" s="39">
        <v>531544272</v>
      </c>
      <c r="H788" s="38" t="s">
        <v>976</v>
      </c>
    </row>
    <row r="789" spans="1:8" ht="15.75" customHeight="1" x14ac:dyDescent="0.25">
      <c r="A789" s="38" t="s">
        <v>2396</v>
      </c>
      <c r="B789" s="38" t="s">
        <v>24</v>
      </c>
      <c r="C789" s="39">
        <v>1348730.36</v>
      </c>
      <c r="D789" s="38" t="s">
        <v>398</v>
      </c>
      <c r="E789" s="38" t="s">
        <v>977</v>
      </c>
      <c r="F789" s="40">
        <v>400</v>
      </c>
      <c r="G789" s="39">
        <v>539492144</v>
      </c>
      <c r="H789" s="41" t="s">
        <v>978</v>
      </c>
    </row>
    <row r="790" spans="1:8" ht="15.75" customHeight="1" x14ac:dyDescent="0.25">
      <c r="A790" s="38" t="s">
        <v>2396</v>
      </c>
      <c r="B790" s="38" t="s">
        <v>24</v>
      </c>
      <c r="C790" s="39">
        <v>1361993.05</v>
      </c>
      <c r="D790" s="38" t="s">
        <v>67</v>
      </c>
      <c r="E790" s="38" t="s">
        <v>68</v>
      </c>
      <c r="F790" s="40">
        <v>400</v>
      </c>
      <c r="G790" s="39">
        <v>544797220</v>
      </c>
      <c r="H790" s="41" t="s">
        <v>979</v>
      </c>
    </row>
    <row r="791" spans="1:8" ht="15.75" customHeight="1" x14ac:dyDescent="0.25">
      <c r="A791" s="38" t="s">
        <v>2396</v>
      </c>
      <c r="B791" s="38" t="s">
        <v>28</v>
      </c>
      <c r="C791" s="39">
        <v>1434790</v>
      </c>
      <c r="D791" s="38" t="s">
        <v>70</v>
      </c>
      <c r="E791" s="38" t="s">
        <v>959</v>
      </c>
      <c r="F791" s="40">
        <v>400</v>
      </c>
      <c r="G791" s="39">
        <v>573916000</v>
      </c>
      <c r="H791" s="41" t="s">
        <v>980</v>
      </c>
    </row>
    <row r="792" spans="1:8" ht="15.75" customHeight="1" x14ac:dyDescent="0.25">
      <c r="A792" s="38" t="s">
        <v>2396</v>
      </c>
      <c r="B792" s="38" t="s">
        <v>24</v>
      </c>
      <c r="C792" s="39">
        <v>1492012</v>
      </c>
      <c r="D792" s="38" t="s">
        <v>443</v>
      </c>
      <c r="E792" s="38" t="s">
        <v>961</v>
      </c>
      <c r="F792" s="40">
        <v>400</v>
      </c>
      <c r="G792" s="39">
        <v>596804800</v>
      </c>
      <c r="H792" s="41" t="s">
        <v>962</v>
      </c>
    </row>
    <row r="793" spans="1:8" ht="15.75" customHeight="1" x14ac:dyDescent="0.25">
      <c r="A793" s="38" t="s">
        <v>2396</v>
      </c>
      <c r="B793" s="38" t="s">
        <v>28</v>
      </c>
      <c r="C793" s="39">
        <v>1532627.5</v>
      </c>
      <c r="D793" s="38" t="s">
        <v>40</v>
      </c>
      <c r="E793" s="38" t="s">
        <v>746</v>
      </c>
      <c r="F793" s="40">
        <v>400</v>
      </c>
      <c r="G793" s="39">
        <v>613051000</v>
      </c>
      <c r="H793" s="41" t="s">
        <v>981</v>
      </c>
    </row>
    <row r="794" spans="1:8" ht="15.75" customHeight="1" x14ac:dyDescent="0.25">
      <c r="A794" s="38" t="s">
        <v>2396</v>
      </c>
      <c r="B794" s="38" t="s">
        <v>24</v>
      </c>
      <c r="C794" s="39">
        <v>1532700.21</v>
      </c>
      <c r="D794" s="38" t="s">
        <v>85</v>
      </c>
      <c r="E794" s="38" t="s">
        <v>769</v>
      </c>
      <c r="F794" s="40">
        <v>400</v>
      </c>
      <c r="G794" s="39">
        <v>613080084</v>
      </c>
      <c r="H794" s="41" t="s">
        <v>982</v>
      </c>
    </row>
    <row r="795" spans="1:8" ht="15.75" customHeight="1" x14ac:dyDescent="0.25">
      <c r="A795" s="38" t="s">
        <v>2396</v>
      </c>
      <c r="B795" s="38" t="s">
        <v>24</v>
      </c>
      <c r="C795" s="39">
        <v>1585320</v>
      </c>
      <c r="D795" s="38" t="s">
        <v>48</v>
      </c>
      <c r="E795" s="38" t="s">
        <v>966</v>
      </c>
      <c r="F795" s="40">
        <v>400</v>
      </c>
      <c r="G795" s="39">
        <v>634128000</v>
      </c>
      <c r="H795" s="41" t="s">
        <v>983</v>
      </c>
    </row>
    <row r="796" spans="1:8" ht="15.75" customHeight="1" x14ac:dyDescent="0.25">
      <c r="A796" s="38" t="s">
        <v>2396</v>
      </c>
      <c r="B796" s="38" t="s">
        <v>24</v>
      </c>
      <c r="C796" s="39">
        <v>1656251</v>
      </c>
      <c r="D796" s="38" t="s">
        <v>32</v>
      </c>
      <c r="E796" s="38" t="s">
        <v>746</v>
      </c>
      <c r="F796" s="40">
        <v>34</v>
      </c>
      <c r="G796" s="39">
        <v>56312534</v>
      </c>
      <c r="H796" s="38" t="s">
        <v>970</v>
      </c>
    </row>
    <row r="797" spans="1:8" ht="15.75" customHeight="1" x14ac:dyDescent="0.25">
      <c r="A797" s="38" t="s">
        <v>2396</v>
      </c>
      <c r="B797" s="38" t="s">
        <v>28</v>
      </c>
      <c r="C797" s="39">
        <v>2198072</v>
      </c>
      <c r="D797" s="38" t="s">
        <v>443</v>
      </c>
      <c r="E797" s="38" t="s">
        <v>968</v>
      </c>
      <c r="F797" s="40">
        <v>400</v>
      </c>
      <c r="G797" s="39">
        <v>879228800</v>
      </c>
      <c r="H797" s="41" t="s">
        <v>969</v>
      </c>
    </row>
    <row r="798" spans="1:8" ht="15.75" customHeight="1" x14ac:dyDescent="0.25">
      <c r="C798" s="36"/>
      <c r="F798" s="42"/>
      <c r="G798" s="36"/>
    </row>
    <row r="799" spans="1:8" ht="15.75" customHeight="1" x14ac:dyDescent="0.25">
      <c r="A799" s="93" t="s">
        <v>984</v>
      </c>
      <c r="B799" s="94"/>
      <c r="C799" s="94"/>
      <c r="D799" s="94"/>
      <c r="E799" s="94"/>
      <c r="F799" s="94"/>
      <c r="G799" s="94"/>
      <c r="H799" s="95"/>
    </row>
    <row r="800" spans="1:8" ht="15.75" customHeight="1" x14ac:dyDescent="0.25">
      <c r="C800" s="36"/>
      <c r="E800" s="1" t="s">
        <v>2347</v>
      </c>
      <c r="F800" s="37">
        <v>144</v>
      </c>
      <c r="G800" s="36"/>
    </row>
    <row r="801" spans="1:8" ht="15.75" customHeight="1" x14ac:dyDescent="0.25">
      <c r="A801" s="38" t="s">
        <v>11</v>
      </c>
      <c r="B801" s="38" t="s">
        <v>12</v>
      </c>
      <c r="C801" s="38" t="s">
        <v>13</v>
      </c>
      <c r="D801" s="38" t="s">
        <v>17</v>
      </c>
      <c r="E801" s="38" t="s">
        <v>18</v>
      </c>
      <c r="F801" s="38" t="s">
        <v>19</v>
      </c>
      <c r="G801" s="38" t="s">
        <v>20</v>
      </c>
      <c r="H801" s="38" t="s">
        <v>21</v>
      </c>
    </row>
    <row r="802" spans="1:8" ht="15.75" customHeight="1" x14ac:dyDescent="0.25">
      <c r="A802" s="38" t="s">
        <v>2397</v>
      </c>
      <c r="B802" s="38" t="s">
        <v>24</v>
      </c>
      <c r="C802" s="39">
        <v>29000</v>
      </c>
      <c r="D802" s="38" t="s">
        <v>54</v>
      </c>
      <c r="E802" s="38" t="s">
        <v>986</v>
      </c>
      <c r="F802" s="40">
        <v>144</v>
      </c>
      <c r="G802" s="39">
        <v>4176000</v>
      </c>
      <c r="H802" s="41" t="s">
        <v>987</v>
      </c>
    </row>
    <row r="803" spans="1:8" ht="15.75" customHeight="1" x14ac:dyDescent="0.25">
      <c r="A803" s="38" t="s">
        <v>2397</v>
      </c>
      <c r="B803" s="38" t="s">
        <v>28</v>
      </c>
      <c r="C803" s="39">
        <v>29659.98</v>
      </c>
      <c r="D803" s="38" t="s">
        <v>29</v>
      </c>
      <c r="E803" s="38" t="s">
        <v>988</v>
      </c>
      <c r="F803" s="40">
        <v>144</v>
      </c>
      <c r="G803" s="39">
        <v>4271037.12</v>
      </c>
      <c r="H803" s="38" t="s">
        <v>989</v>
      </c>
    </row>
    <row r="804" spans="1:8" ht="15.75" customHeight="1" x14ac:dyDescent="0.25">
      <c r="A804" s="38" t="s">
        <v>2397</v>
      </c>
      <c r="B804" s="38" t="s">
        <v>24</v>
      </c>
      <c r="C804" s="39">
        <v>30208.33</v>
      </c>
      <c r="D804" s="38" t="s">
        <v>67</v>
      </c>
      <c r="E804" s="38" t="s">
        <v>682</v>
      </c>
      <c r="F804" s="40">
        <v>144</v>
      </c>
      <c r="G804" s="39">
        <v>4349999.5199999996</v>
      </c>
      <c r="H804" s="38" t="s">
        <v>990</v>
      </c>
    </row>
    <row r="805" spans="1:8" ht="15.75" customHeight="1" x14ac:dyDescent="0.25">
      <c r="A805" s="38" t="s">
        <v>2397</v>
      </c>
      <c r="B805" s="38" t="s">
        <v>24</v>
      </c>
      <c r="C805" s="39">
        <v>36649.360000000001</v>
      </c>
      <c r="D805" s="38" t="s">
        <v>398</v>
      </c>
      <c r="E805" s="38" t="s">
        <v>991</v>
      </c>
      <c r="F805" s="40">
        <v>144</v>
      </c>
      <c r="G805" s="39">
        <v>5277507.84</v>
      </c>
      <c r="H805" s="41" t="s">
        <v>992</v>
      </c>
    </row>
    <row r="806" spans="1:8" ht="15.75" customHeight="1" x14ac:dyDescent="0.25">
      <c r="A806" s="38" t="s">
        <v>2397</v>
      </c>
      <c r="B806" s="38" t="s">
        <v>24</v>
      </c>
      <c r="C806" s="39">
        <v>68344.259999999995</v>
      </c>
      <c r="D806" s="38" t="s">
        <v>70</v>
      </c>
      <c r="E806" s="38" t="s">
        <v>993</v>
      </c>
      <c r="F806" s="40">
        <v>144</v>
      </c>
      <c r="G806" s="39">
        <v>9841573.4399999995</v>
      </c>
      <c r="H806" s="41" t="s">
        <v>994</v>
      </c>
    </row>
    <row r="807" spans="1:8" ht="15.75" customHeight="1" x14ac:dyDescent="0.25">
      <c r="A807" s="38" t="s">
        <v>2397</v>
      </c>
      <c r="B807" s="38" t="s">
        <v>24</v>
      </c>
      <c r="C807" s="39">
        <v>427136.67</v>
      </c>
      <c r="D807" s="38" t="s">
        <v>45</v>
      </c>
      <c r="E807" s="38" t="s">
        <v>853</v>
      </c>
      <c r="F807" s="40">
        <v>144</v>
      </c>
      <c r="G807" s="39">
        <v>61507680.479999997</v>
      </c>
      <c r="H807" s="41" t="s">
        <v>995</v>
      </c>
    </row>
    <row r="808" spans="1:8" ht="15.75" customHeight="1" x14ac:dyDescent="0.25">
      <c r="A808" s="38" t="s">
        <v>2397</v>
      </c>
      <c r="B808" s="38" t="s">
        <v>24</v>
      </c>
      <c r="C808" s="39">
        <v>476645.54</v>
      </c>
      <c r="D808" s="38" t="s">
        <v>40</v>
      </c>
      <c r="E808" s="38" t="s">
        <v>996</v>
      </c>
      <c r="F808" s="40">
        <v>144</v>
      </c>
      <c r="G808" s="39">
        <v>68636957.760000005</v>
      </c>
      <c r="H808" s="41" t="s">
        <v>997</v>
      </c>
    </row>
    <row r="809" spans="1:8" ht="15.75" customHeight="1" x14ac:dyDescent="0.25">
      <c r="A809" s="38" t="s">
        <v>2397</v>
      </c>
      <c r="B809" s="38" t="s">
        <v>24</v>
      </c>
      <c r="C809" s="39">
        <v>516321.27</v>
      </c>
      <c r="D809" s="38" t="s">
        <v>29</v>
      </c>
      <c r="E809" s="38" t="s">
        <v>998</v>
      </c>
      <c r="F809" s="40">
        <v>144</v>
      </c>
      <c r="G809" s="39">
        <v>74350262.879999995</v>
      </c>
      <c r="H809" s="38" t="s">
        <v>999</v>
      </c>
    </row>
    <row r="810" spans="1:8" ht="15.75" customHeight="1" x14ac:dyDescent="0.25">
      <c r="A810" s="38" t="s">
        <v>2397</v>
      </c>
      <c r="B810" s="38" t="s">
        <v>24</v>
      </c>
      <c r="C810" s="39">
        <v>583718</v>
      </c>
      <c r="D810" s="38" t="s">
        <v>85</v>
      </c>
      <c r="E810" s="38" t="s">
        <v>853</v>
      </c>
      <c r="F810" s="40">
        <v>144</v>
      </c>
      <c r="G810" s="39">
        <v>84055392</v>
      </c>
      <c r="H810" s="41" t="s">
        <v>1000</v>
      </c>
    </row>
    <row r="811" spans="1:8" ht="15.75" customHeight="1" x14ac:dyDescent="0.25">
      <c r="A811" s="38" t="s">
        <v>2397</v>
      </c>
      <c r="B811" s="38" t="s">
        <v>28</v>
      </c>
      <c r="C811" s="39">
        <v>1370511.06</v>
      </c>
      <c r="D811" s="38" t="s">
        <v>40</v>
      </c>
      <c r="E811" s="38" t="s">
        <v>1001</v>
      </c>
      <c r="F811" s="40">
        <v>144</v>
      </c>
      <c r="G811" s="39">
        <v>197353592.63999999</v>
      </c>
      <c r="H811" s="41" t="s">
        <v>1002</v>
      </c>
    </row>
    <row r="812" spans="1:8" ht="15.75" customHeight="1" x14ac:dyDescent="0.25">
      <c r="C812" s="36"/>
      <c r="F812" s="42"/>
      <c r="G812" s="36"/>
    </row>
    <row r="813" spans="1:8" ht="15.75" customHeight="1" x14ac:dyDescent="0.25">
      <c r="A813" s="93" t="s">
        <v>1003</v>
      </c>
      <c r="B813" s="94"/>
      <c r="C813" s="94"/>
      <c r="D813" s="94"/>
      <c r="E813" s="94"/>
      <c r="F813" s="94"/>
      <c r="G813" s="94"/>
      <c r="H813" s="95"/>
    </row>
    <row r="814" spans="1:8" ht="15.75" customHeight="1" x14ac:dyDescent="0.25">
      <c r="C814" s="36"/>
      <c r="E814" s="1" t="s">
        <v>2347</v>
      </c>
      <c r="F814" s="37">
        <v>220</v>
      </c>
      <c r="G814" s="36"/>
    </row>
    <row r="815" spans="1:8" ht="15.75" customHeight="1" x14ac:dyDescent="0.25">
      <c r="A815" s="38" t="s">
        <v>11</v>
      </c>
      <c r="B815" s="38" t="s">
        <v>12</v>
      </c>
      <c r="C815" s="38" t="s">
        <v>13</v>
      </c>
      <c r="D815" s="38" t="s">
        <v>17</v>
      </c>
      <c r="E815" s="38" t="s">
        <v>18</v>
      </c>
      <c r="F815" s="38" t="s">
        <v>19</v>
      </c>
      <c r="G815" s="38" t="s">
        <v>20</v>
      </c>
      <c r="H815" s="38" t="s">
        <v>21</v>
      </c>
    </row>
    <row r="816" spans="1:8" ht="15.75" customHeight="1" x14ac:dyDescent="0.25">
      <c r="A816" s="38" t="s">
        <v>2398</v>
      </c>
      <c r="B816" s="38" t="s">
        <v>24</v>
      </c>
      <c r="C816" s="39">
        <v>570173.51</v>
      </c>
      <c r="D816" s="38" t="s">
        <v>70</v>
      </c>
      <c r="E816" s="38" t="s">
        <v>1005</v>
      </c>
      <c r="F816" s="40">
        <v>220</v>
      </c>
      <c r="G816" s="39">
        <v>125438172.2</v>
      </c>
      <c r="H816" s="38" t="s">
        <v>1006</v>
      </c>
    </row>
    <row r="817" spans="1:8" ht="15.75" customHeight="1" x14ac:dyDescent="0.25">
      <c r="A817" s="38" t="s">
        <v>2398</v>
      </c>
      <c r="B817" s="38" t="s">
        <v>24</v>
      </c>
      <c r="C817" s="39">
        <v>576297.21</v>
      </c>
      <c r="D817" s="38" t="s">
        <v>163</v>
      </c>
      <c r="E817" s="41" t="s">
        <v>1007</v>
      </c>
      <c r="F817" s="40">
        <v>220</v>
      </c>
      <c r="G817" s="39">
        <v>126785386.2</v>
      </c>
      <c r="H817" s="38" t="s">
        <v>1008</v>
      </c>
    </row>
    <row r="818" spans="1:8" ht="15.75" customHeight="1" x14ac:dyDescent="0.25">
      <c r="A818" s="38" t="s">
        <v>2398</v>
      </c>
      <c r="B818" s="38" t="s">
        <v>24</v>
      </c>
      <c r="C818" s="39">
        <v>576344.35</v>
      </c>
      <c r="D818" s="38" t="s">
        <v>398</v>
      </c>
      <c r="E818" s="38" t="s">
        <v>1009</v>
      </c>
      <c r="F818" s="40">
        <v>220</v>
      </c>
      <c r="G818" s="39">
        <v>126795757</v>
      </c>
      <c r="H818" s="41" t="s">
        <v>1010</v>
      </c>
    </row>
    <row r="819" spans="1:8" ht="15.75" customHeight="1" x14ac:dyDescent="0.25">
      <c r="A819" s="38" t="s">
        <v>2398</v>
      </c>
      <c r="B819" s="38" t="s">
        <v>24</v>
      </c>
      <c r="C819" s="39">
        <v>581236.31999999995</v>
      </c>
      <c r="D819" s="38" t="s">
        <v>29</v>
      </c>
      <c r="E819" s="38" t="s">
        <v>1011</v>
      </c>
      <c r="F819" s="40">
        <v>220</v>
      </c>
      <c r="G819" s="39">
        <v>127871990.40000001</v>
      </c>
      <c r="H819" s="38" t="s">
        <v>1012</v>
      </c>
    </row>
    <row r="820" spans="1:8" ht="15.75" customHeight="1" x14ac:dyDescent="0.25">
      <c r="A820" s="38" t="s">
        <v>2398</v>
      </c>
      <c r="B820" s="38" t="s">
        <v>24</v>
      </c>
      <c r="C820" s="39">
        <v>583011.52</v>
      </c>
      <c r="D820" s="38" t="s">
        <v>40</v>
      </c>
      <c r="E820" s="38" t="s">
        <v>1013</v>
      </c>
      <c r="F820" s="40">
        <v>220</v>
      </c>
      <c r="G820" s="39">
        <v>128262534.40000001</v>
      </c>
      <c r="H820" s="41" t="s">
        <v>1014</v>
      </c>
    </row>
    <row r="821" spans="1:8" ht="15.75" customHeight="1" x14ac:dyDescent="0.25">
      <c r="A821" s="38" t="s">
        <v>2398</v>
      </c>
      <c r="B821" s="38" t="s">
        <v>24</v>
      </c>
      <c r="C821" s="39">
        <v>586640.61</v>
      </c>
      <c r="D821" s="38" t="s">
        <v>48</v>
      </c>
      <c r="E821" s="38" t="s">
        <v>1015</v>
      </c>
      <c r="F821" s="40">
        <v>220</v>
      </c>
      <c r="G821" s="39">
        <v>129060934.2</v>
      </c>
      <c r="H821" s="41" t="s">
        <v>1016</v>
      </c>
    </row>
    <row r="822" spans="1:8" ht="15.75" customHeight="1" x14ac:dyDescent="0.25">
      <c r="A822" s="38" t="s">
        <v>2398</v>
      </c>
      <c r="B822" s="38" t="s">
        <v>24</v>
      </c>
      <c r="C822" s="39">
        <v>620166.99</v>
      </c>
      <c r="D822" s="38" t="s">
        <v>189</v>
      </c>
      <c r="E822" s="38" t="s">
        <v>1017</v>
      </c>
      <c r="F822" s="40">
        <v>220</v>
      </c>
      <c r="G822" s="39">
        <v>136436737.80000001</v>
      </c>
      <c r="H822" s="41" t="s">
        <v>1018</v>
      </c>
    </row>
    <row r="823" spans="1:8" ht="15.75" customHeight="1" x14ac:dyDescent="0.25">
      <c r="A823" s="38" t="s">
        <v>2398</v>
      </c>
      <c r="B823" s="38" t="s">
        <v>24</v>
      </c>
      <c r="C823" s="39">
        <v>654719</v>
      </c>
      <c r="D823" s="38" t="s">
        <v>54</v>
      </c>
      <c r="E823" s="38" t="s">
        <v>1019</v>
      </c>
      <c r="F823" s="40">
        <v>220</v>
      </c>
      <c r="G823" s="39">
        <v>144038180</v>
      </c>
      <c r="H823" s="41" t="s">
        <v>1020</v>
      </c>
    </row>
    <row r="824" spans="1:8" ht="15.75" customHeight="1" x14ac:dyDescent="0.25">
      <c r="A824" s="38" t="s">
        <v>2398</v>
      </c>
      <c r="B824" s="38" t="s">
        <v>24</v>
      </c>
      <c r="C824" s="39">
        <v>659739.79</v>
      </c>
      <c r="D824" s="38" t="s">
        <v>45</v>
      </c>
      <c r="E824" s="38" t="s">
        <v>477</v>
      </c>
      <c r="F824" s="40">
        <v>220</v>
      </c>
      <c r="G824" s="39">
        <v>145142753.80000001</v>
      </c>
      <c r="H824" s="41" t="s">
        <v>1021</v>
      </c>
    </row>
    <row r="825" spans="1:8" ht="15.75" customHeight="1" x14ac:dyDescent="0.25">
      <c r="A825" s="38" t="s">
        <v>2398</v>
      </c>
      <c r="B825" s="38" t="s">
        <v>24</v>
      </c>
      <c r="C825" s="39">
        <v>778000</v>
      </c>
      <c r="D825" s="38" t="s">
        <v>25</v>
      </c>
      <c r="E825" s="38" t="s">
        <v>1022</v>
      </c>
      <c r="F825" s="40">
        <v>220</v>
      </c>
      <c r="G825" s="39">
        <v>171160000</v>
      </c>
      <c r="H825" s="38" t="s">
        <v>84</v>
      </c>
    </row>
    <row r="826" spans="1:8" ht="15.75" customHeight="1" x14ac:dyDescent="0.25">
      <c r="C826" s="36"/>
      <c r="F826" s="42"/>
      <c r="G826" s="36"/>
    </row>
    <row r="827" spans="1:8" ht="15.75" customHeight="1" x14ac:dyDescent="0.25">
      <c r="A827" s="93" t="s">
        <v>1023</v>
      </c>
      <c r="B827" s="94"/>
      <c r="C827" s="94"/>
      <c r="D827" s="94"/>
      <c r="E827" s="94"/>
      <c r="F827" s="94"/>
      <c r="G827" s="94"/>
      <c r="H827" s="95"/>
    </row>
    <row r="828" spans="1:8" ht="15.75" customHeight="1" x14ac:dyDescent="0.25">
      <c r="C828" s="36"/>
      <c r="E828" s="1" t="s">
        <v>2347</v>
      </c>
      <c r="F828" s="37">
        <v>130</v>
      </c>
      <c r="G828" s="36"/>
    </row>
    <row r="829" spans="1:8" ht="15.75" customHeight="1" x14ac:dyDescent="0.25">
      <c r="A829" s="38" t="s">
        <v>11</v>
      </c>
      <c r="B829" s="38" t="s">
        <v>12</v>
      </c>
      <c r="C829" s="38" t="s">
        <v>13</v>
      </c>
      <c r="D829" s="38" t="s">
        <v>17</v>
      </c>
      <c r="E829" s="38" t="s">
        <v>18</v>
      </c>
      <c r="F829" s="38" t="s">
        <v>19</v>
      </c>
      <c r="G829" s="38" t="s">
        <v>20</v>
      </c>
      <c r="H829" s="38" t="s">
        <v>21</v>
      </c>
    </row>
    <row r="830" spans="1:8" ht="15.75" customHeight="1" x14ac:dyDescent="0.25">
      <c r="A830" s="38" t="s">
        <v>2399</v>
      </c>
      <c r="B830" s="38" t="s">
        <v>24</v>
      </c>
      <c r="C830" s="39">
        <v>94557.27</v>
      </c>
      <c r="D830" s="38" t="s">
        <v>70</v>
      </c>
      <c r="E830" s="38" t="s">
        <v>1025</v>
      </c>
      <c r="F830" s="40">
        <v>130</v>
      </c>
      <c r="G830" s="39">
        <v>12292445.1</v>
      </c>
      <c r="H830" s="41" t="s">
        <v>1026</v>
      </c>
    </row>
    <row r="831" spans="1:8" ht="15.75" customHeight="1" x14ac:dyDescent="0.25">
      <c r="A831" s="38" t="s">
        <v>2399</v>
      </c>
      <c r="B831" s="38" t="s">
        <v>24</v>
      </c>
      <c r="C831" s="39">
        <v>95580.64</v>
      </c>
      <c r="D831" s="38" t="s">
        <v>398</v>
      </c>
      <c r="E831" s="38" t="s">
        <v>1027</v>
      </c>
      <c r="F831" s="40">
        <v>130</v>
      </c>
      <c r="G831" s="39">
        <v>12425483.199999999</v>
      </c>
      <c r="H831" s="41" t="s">
        <v>1028</v>
      </c>
    </row>
    <row r="832" spans="1:8" ht="15.75" customHeight="1" x14ac:dyDescent="0.25">
      <c r="A832" s="38" t="s">
        <v>2399</v>
      </c>
      <c r="B832" s="38" t="s">
        <v>24</v>
      </c>
      <c r="C832" s="39">
        <v>95683.76</v>
      </c>
      <c r="D832" s="38" t="s">
        <v>163</v>
      </c>
      <c r="E832" s="38" t="s">
        <v>1029</v>
      </c>
      <c r="F832" s="40">
        <v>130</v>
      </c>
      <c r="G832" s="39">
        <v>12438888.800000001</v>
      </c>
      <c r="H832" s="41" t="s">
        <v>1030</v>
      </c>
    </row>
    <row r="833" spans="1:8" ht="15.75" customHeight="1" x14ac:dyDescent="0.25">
      <c r="A833" s="38" t="s">
        <v>2399</v>
      </c>
      <c r="B833" s="38" t="s">
        <v>24</v>
      </c>
      <c r="C833" s="39">
        <v>96686.31</v>
      </c>
      <c r="D833" s="38" t="s">
        <v>40</v>
      </c>
      <c r="E833" s="38" t="s">
        <v>1022</v>
      </c>
      <c r="F833" s="40">
        <v>130</v>
      </c>
      <c r="G833" s="39">
        <v>12569220.300000001</v>
      </c>
      <c r="H833" s="38" t="s">
        <v>1031</v>
      </c>
    </row>
    <row r="834" spans="1:8" ht="15.75" customHeight="1" x14ac:dyDescent="0.25">
      <c r="A834" s="38" t="s">
        <v>2399</v>
      </c>
      <c r="B834" s="38" t="s">
        <v>24</v>
      </c>
      <c r="C834" s="39">
        <v>96974.11</v>
      </c>
      <c r="D834" s="38" t="s">
        <v>29</v>
      </c>
      <c r="E834" s="38" t="s">
        <v>1011</v>
      </c>
      <c r="F834" s="40">
        <v>130</v>
      </c>
      <c r="G834" s="39">
        <v>12606634.300000001</v>
      </c>
      <c r="H834" s="38" t="s">
        <v>1012</v>
      </c>
    </row>
    <row r="835" spans="1:8" ht="15.75" customHeight="1" x14ac:dyDescent="0.25">
      <c r="A835" s="38" t="s">
        <v>2399</v>
      </c>
      <c r="B835" s="38" t="s">
        <v>24</v>
      </c>
      <c r="C835" s="39">
        <v>97288.16</v>
      </c>
      <c r="D835" s="38" t="s">
        <v>48</v>
      </c>
      <c r="E835" s="38" t="s">
        <v>1015</v>
      </c>
      <c r="F835" s="40">
        <v>130</v>
      </c>
      <c r="G835" s="39">
        <v>12647460.800000001</v>
      </c>
      <c r="H835" s="41" t="s">
        <v>1032</v>
      </c>
    </row>
    <row r="836" spans="1:8" ht="15.75" customHeight="1" x14ac:dyDescent="0.25">
      <c r="A836" s="38" t="s">
        <v>2399</v>
      </c>
      <c r="B836" s="38" t="s">
        <v>24</v>
      </c>
      <c r="C836" s="39">
        <v>108578</v>
      </c>
      <c r="D836" s="38" t="s">
        <v>54</v>
      </c>
      <c r="E836" s="38" t="s">
        <v>1019</v>
      </c>
      <c r="F836" s="40">
        <v>130</v>
      </c>
      <c r="G836" s="39">
        <v>14115140</v>
      </c>
      <c r="H836" s="41" t="s">
        <v>1033</v>
      </c>
    </row>
    <row r="837" spans="1:8" ht="15.75" customHeight="1" x14ac:dyDescent="0.25">
      <c r="A837" s="38" t="s">
        <v>2399</v>
      </c>
      <c r="B837" s="38" t="s">
        <v>24</v>
      </c>
      <c r="C837" s="39">
        <v>113787.34</v>
      </c>
      <c r="D837" s="38" t="s">
        <v>45</v>
      </c>
      <c r="E837" s="38" t="s">
        <v>477</v>
      </c>
      <c r="F837" s="40">
        <v>130</v>
      </c>
      <c r="G837" s="39">
        <v>14792354.199999999</v>
      </c>
      <c r="H837" s="41" t="s">
        <v>1034</v>
      </c>
    </row>
    <row r="838" spans="1:8" ht="15.75" customHeight="1" x14ac:dyDescent="0.25">
      <c r="A838" s="38" t="s">
        <v>2399</v>
      </c>
      <c r="B838" s="38" t="s">
        <v>24</v>
      </c>
      <c r="C838" s="39">
        <v>134124</v>
      </c>
      <c r="D838" s="38" t="s">
        <v>25</v>
      </c>
      <c r="E838" s="38" t="s">
        <v>477</v>
      </c>
      <c r="F838" s="40">
        <v>130</v>
      </c>
      <c r="G838" s="39">
        <v>17436120</v>
      </c>
      <c r="H838" s="38" t="s">
        <v>1035</v>
      </c>
    </row>
    <row r="839" spans="1:8" ht="15.75" customHeight="1" x14ac:dyDescent="0.25">
      <c r="C839" s="36"/>
      <c r="F839" s="42"/>
      <c r="G839" s="36"/>
    </row>
    <row r="840" spans="1:8" ht="15.75" customHeight="1" x14ac:dyDescent="0.25">
      <c r="A840" s="93" t="s">
        <v>1036</v>
      </c>
      <c r="B840" s="94"/>
      <c r="C840" s="94"/>
      <c r="D840" s="94"/>
      <c r="E840" s="94"/>
      <c r="F840" s="94"/>
      <c r="G840" s="94"/>
      <c r="H840" s="95"/>
    </row>
    <row r="841" spans="1:8" ht="15.75" customHeight="1" x14ac:dyDescent="0.25">
      <c r="C841" s="36"/>
      <c r="E841" s="1" t="s">
        <v>2347</v>
      </c>
      <c r="F841" s="37">
        <v>250</v>
      </c>
      <c r="G841" s="36"/>
    </row>
    <row r="842" spans="1:8" ht="15.75" customHeight="1" x14ac:dyDescent="0.25">
      <c r="A842" s="38" t="s">
        <v>11</v>
      </c>
      <c r="B842" s="38" t="s">
        <v>12</v>
      </c>
      <c r="C842" s="38" t="s">
        <v>13</v>
      </c>
      <c r="D842" s="38" t="s">
        <v>17</v>
      </c>
      <c r="E842" s="38" t="s">
        <v>18</v>
      </c>
      <c r="F842" s="38" t="s">
        <v>19</v>
      </c>
      <c r="G842" s="38" t="s">
        <v>20</v>
      </c>
      <c r="H842" s="38" t="s">
        <v>21</v>
      </c>
    </row>
    <row r="843" spans="1:8" ht="15.75" customHeight="1" x14ac:dyDescent="0.25">
      <c r="A843" s="38" t="s">
        <v>2400</v>
      </c>
      <c r="B843" s="38" t="s">
        <v>24</v>
      </c>
      <c r="C843" s="39">
        <v>215622</v>
      </c>
      <c r="D843" s="38" t="s">
        <v>32</v>
      </c>
      <c r="E843" s="38" t="s">
        <v>886</v>
      </c>
      <c r="F843" s="40">
        <v>250</v>
      </c>
      <c r="G843" s="39">
        <v>53905500</v>
      </c>
      <c r="H843" s="38" t="s">
        <v>1038</v>
      </c>
    </row>
    <row r="844" spans="1:8" ht="15.75" customHeight="1" x14ac:dyDescent="0.25">
      <c r="A844" s="38" t="s">
        <v>2400</v>
      </c>
      <c r="B844" s="38" t="s">
        <v>24</v>
      </c>
      <c r="C844" s="39">
        <v>217465.32</v>
      </c>
      <c r="D844" s="38" t="s">
        <v>29</v>
      </c>
      <c r="E844" s="38" t="s">
        <v>1039</v>
      </c>
      <c r="F844" s="40">
        <v>250</v>
      </c>
      <c r="G844" s="39">
        <v>54366330</v>
      </c>
      <c r="H844" s="38" t="s">
        <v>1040</v>
      </c>
    </row>
    <row r="845" spans="1:8" ht="15.75" customHeight="1" x14ac:dyDescent="0.25">
      <c r="A845" s="38" t="s">
        <v>2400</v>
      </c>
      <c r="B845" s="38" t="s">
        <v>24</v>
      </c>
      <c r="C845" s="39">
        <v>222729.54</v>
      </c>
      <c r="D845" s="38" t="s">
        <v>40</v>
      </c>
      <c r="E845" s="38" t="s">
        <v>886</v>
      </c>
      <c r="F845" s="40">
        <v>250</v>
      </c>
      <c r="G845" s="39">
        <v>55682385</v>
      </c>
      <c r="H845" s="41" t="s">
        <v>1041</v>
      </c>
    </row>
    <row r="846" spans="1:8" ht="15.75" customHeight="1" x14ac:dyDescent="0.25">
      <c r="A846" s="38" t="s">
        <v>2400</v>
      </c>
      <c r="B846" s="38" t="s">
        <v>24</v>
      </c>
      <c r="C846" s="39">
        <v>229298.02</v>
      </c>
      <c r="D846" s="38" t="s">
        <v>156</v>
      </c>
      <c r="E846" s="38" t="s">
        <v>635</v>
      </c>
      <c r="F846" s="40">
        <v>250</v>
      </c>
      <c r="G846" s="39">
        <v>57324505</v>
      </c>
      <c r="H846" s="38" t="s">
        <v>1042</v>
      </c>
    </row>
    <row r="847" spans="1:8" ht="15.75" customHeight="1" x14ac:dyDescent="0.25">
      <c r="A847" s="38" t="s">
        <v>2400</v>
      </c>
      <c r="B847" s="38" t="s">
        <v>24</v>
      </c>
      <c r="C847" s="39">
        <v>233590.5</v>
      </c>
      <c r="D847" s="38" t="s">
        <v>48</v>
      </c>
      <c r="E847" s="38" t="s">
        <v>635</v>
      </c>
      <c r="F847" s="40">
        <v>250</v>
      </c>
      <c r="G847" s="39">
        <v>58397625</v>
      </c>
      <c r="H847" s="41" t="s">
        <v>1043</v>
      </c>
    </row>
    <row r="848" spans="1:8" ht="15.75" customHeight="1" x14ac:dyDescent="0.25">
      <c r="A848" s="38" t="s">
        <v>2400</v>
      </c>
      <c r="B848" s="38" t="s">
        <v>24</v>
      </c>
      <c r="C848" s="39">
        <v>249562.5</v>
      </c>
      <c r="D848" s="38" t="s">
        <v>67</v>
      </c>
      <c r="E848" s="38" t="s">
        <v>1044</v>
      </c>
      <c r="F848" s="40">
        <v>250</v>
      </c>
      <c r="G848" s="39">
        <v>62390625</v>
      </c>
      <c r="H848" s="41" t="s">
        <v>1045</v>
      </c>
    </row>
    <row r="849" spans="1:8" ht="15.75" customHeight="1" x14ac:dyDescent="0.25">
      <c r="A849" s="38" t="s">
        <v>2400</v>
      </c>
      <c r="B849" s="38" t="s">
        <v>24</v>
      </c>
      <c r="C849" s="39">
        <v>256789</v>
      </c>
      <c r="D849" s="38" t="s">
        <v>25</v>
      </c>
      <c r="E849" s="38" t="s">
        <v>635</v>
      </c>
      <c r="F849" s="40">
        <v>250</v>
      </c>
      <c r="G849" s="39">
        <v>64197250</v>
      </c>
      <c r="H849" s="38" t="s">
        <v>84</v>
      </c>
    </row>
    <row r="850" spans="1:8" ht="15.75" customHeight="1" x14ac:dyDescent="0.25">
      <c r="A850" s="38" t="s">
        <v>2400</v>
      </c>
      <c r="B850" s="38" t="s">
        <v>24</v>
      </c>
      <c r="C850" s="39">
        <v>257921.06</v>
      </c>
      <c r="D850" s="38" t="s">
        <v>45</v>
      </c>
      <c r="E850" s="38" t="s">
        <v>635</v>
      </c>
      <c r="F850" s="40">
        <v>250</v>
      </c>
      <c r="G850" s="39">
        <v>64480265</v>
      </c>
      <c r="H850" s="41" t="s">
        <v>1046</v>
      </c>
    </row>
    <row r="851" spans="1:8" ht="15.75" customHeight="1" x14ac:dyDescent="0.25">
      <c r="A851" s="38" t="s">
        <v>2400</v>
      </c>
      <c r="B851" s="38" t="s">
        <v>24</v>
      </c>
      <c r="C851" s="39">
        <v>274100</v>
      </c>
      <c r="D851" s="38" t="s">
        <v>54</v>
      </c>
      <c r="E851" s="38" t="s">
        <v>1047</v>
      </c>
      <c r="F851" s="40">
        <v>250</v>
      </c>
      <c r="G851" s="39">
        <v>68525000</v>
      </c>
      <c r="H851" s="41" t="s">
        <v>1048</v>
      </c>
    </row>
    <row r="852" spans="1:8" ht="15.75" customHeight="1" x14ac:dyDescent="0.25">
      <c r="A852" s="38" t="s">
        <v>2400</v>
      </c>
      <c r="B852" s="38" t="s">
        <v>24</v>
      </c>
      <c r="C852" s="39">
        <v>311219.65999999997</v>
      </c>
      <c r="D852" s="38" t="s">
        <v>85</v>
      </c>
      <c r="E852" s="38" t="s">
        <v>635</v>
      </c>
      <c r="F852" s="40">
        <v>250</v>
      </c>
      <c r="G852" s="39">
        <v>77804915</v>
      </c>
      <c r="H852" s="41" t="s">
        <v>1049</v>
      </c>
    </row>
    <row r="853" spans="1:8" ht="15.75" customHeight="1" x14ac:dyDescent="0.25">
      <c r="A853" s="38" t="s">
        <v>2400</v>
      </c>
      <c r="B853" s="38" t="s">
        <v>24</v>
      </c>
      <c r="C853" s="39">
        <v>1019216.8</v>
      </c>
      <c r="D853" s="38" t="s">
        <v>398</v>
      </c>
      <c r="E853" s="38" t="s">
        <v>1050</v>
      </c>
      <c r="F853" s="40">
        <v>250</v>
      </c>
      <c r="G853" s="39">
        <v>254804200</v>
      </c>
      <c r="H853" s="41" t="s">
        <v>1051</v>
      </c>
    </row>
    <row r="854" spans="1:8" ht="15.75" customHeight="1" x14ac:dyDescent="0.25">
      <c r="C854" s="36"/>
      <c r="F854" s="42"/>
      <c r="G854" s="36"/>
    </row>
    <row r="855" spans="1:8" ht="15.75" customHeight="1" x14ac:dyDescent="0.25">
      <c r="A855" s="93" t="s">
        <v>1052</v>
      </c>
      <c r="B855" s="94"/>
      <c r="C855" s="94"/>
      <c r="D855" s="94"/>
      <c r="E855" s="94"/>
      <c r="F855" s="94"/>
      <c r="G855" s="94"/>
      <c r="H855" s="95"/>
    </row>
    <row r="856" spans="1:8" ht="15.75" customHeight="1" x14ac:dyDescent="0.25">
      <c r="C856" s="36"/>
      <c r="E856" s="1" t="s">
        <v>2347</v>
      </c>
      <c r="F856" s="37">
        <v>2800</v>
      </c>
      <c r="G856" s="36"/>
    </row>
    <row r="857" spans="1:8" ht="15.75" customHeight="1" x14ac:dyDescent="0.25">
      <c r="A857" s="38" t="s">
        <v>11</v>
      </c>
      <c r="B857" s="38" t="s">
        <v>12</v>
      </c>
      <c r="C857" s="38" t="s">
        <v>13</v>
      </c>
      <c r="D857" s="38" t="s">
        <v>17</v>
      </c>
      <c r="E857" s="38" t="s">
        <v>18</v>
      </c>
      <c r="F857" s="38" t="s">
        <v>19</v>
      </c>
      <c r="G857" s="38" t="s">
        <v>20</v>
      </c>
      <c r="H857" s="38" t="s">
        <v>21</v>
      </c>
    </row>
    <row r="858" spans="1:8" ht="15.75" customHeight="1" x14ac:dyDescent="0.25">
      <c r="A858" s="38" t="s">
        <v>2401</v>
      </c>
      <c r="B858" s="38" t="s">
        <v>24</v>
      </c>
      <c r="C858" s="39">
        <v>15421.13</v>
      </c>
      <c r="D858" s="38" t="s">
        <v>29</v>
      </c>
      <c r="E858" s="38" t="s">
        <v>1054</v>
      </c>
      <c r="F858" s="40">
        <v>2800</v>
      </c>
      <c r="G858" s="39">
        <v>43179164</v>
      </c>
      <c r="H858" s="38" t="s">
        <v>1055</v>
      </c>
    </row>
    <row r="859" spans="1:8" ht="15.75" customHeight="1" x14ac:dyDescent="0.25">
      <c r="A859" s="38" t="s">
        <v>2401</v>
      </c>
      <c r="B859" s="38" t="s">
        <v>24</v>
      </c>
      <c r="C859" s="39">
        <v>16531</v>
      </c>
      <c r="D859" s="38" t="s">
        <v>32</v>
      </c>
      <c r="E859" s="38" t="s">
        <v>886</v>
      </c>
      <c r="F859" s="40">
        <v>2800</v>
      </c>
      <c r="G859" s="39">
        <v>46286800</v>
      </c>
      <c r="H859" s="38" t="s">
        <v>1056</v>
      </c>
    </row>
    <row r="860" spans="1:8" ht="15.75" customHeight="1" x14ac:dyDescent="0.25">
      <c r="A860" s="38" t="s">
        <v>2401</v>
      </c>
      <c r="B860" s="38" t="s">
        <v>24</v>
      </c>
      <c r="C860" s="39">
        <v>17118.78</v>
      </c>
      <c r="D860" s="38" t="s">
        <v>40</v>
      </c>
      <c r="E860" s="38" t="s">
        <v>886</v>
      </c>
      <c r="F860" s="40">
        <v>2800</v>
      </c>
      <c r="G860" s="39">
        <v>47932584</v>
      </c>
      <c r="H860" s="41" t="s">
        <v>1057</v>
      </c>
    </row>
    <row r="861" spans="1:8" ht="15.75" customHeight="1" x14ac:dyDescent="0.25">
      <c r="A861" s="38" t="s">
        <v>2401</v>
      </c>
      <c r="B861" s="38" t="s">
        <v>24</v>
      </c>
      <c r="C861" s="39">
        <v>17220.87</v>
      </c>
      <c r="D861" s="38" t="s">
        <v>45</v>
      </c>
      <c r="E861" s="38" t="s">
        <v>635</v>
      </c>
      <c r="F861" s="40">
        <v>2800</v>
      </c>
      <c r="G861" s="39">
        <v>48218436</v>
      </c>
      <c r="H861" s="38" t="s">
        <v>1058</v>
      </c>
    </row>
    <row r="862" spans="1:8" ht="15.75" customHeight="1" x14ac:dyDescent="0.25">
      <c r="A862" s="38" t="s">
        <v>2401</v>
      </c>
      <c r="B862" s="38" t="s">
        <v>24</v>
      </c>
      <c r="C862" s="39">
        <v>17578.939999999999</v>
      </c>
      <c r="D862" s="38" t="s">
        <v>156</v>
      </c>
      <c r="E862" s="38" t="s">
        <v>635</v>
      </c>
      <c r="F862" s="40">
        <v>2800</v>
      </c>
      <c r="G862" s="39">
        <v>49221032</v>
      </c>
      <c r="H862" s="38" t="s">
        <v>1059</v>
      </c>
    </row>
    <row r="863" spans="1:8" ht="15.75" customHeight="1" x14ac:dyDescent="0.25">
      <c r="A863" s="38" t="s">
        <v>2401</v>
      </c>
      <c r="B863" s="38" t="s">
        <v>24</v>
      </c>
      <c r="C863" s="39">
        <v>17754.96</v>
      </c>
      <c r="D863" s="38" t="s">
        <v>48</v>
      </c>
      <c r="E863" s="38" t="s">
        <v>635</v>
      </c>
      <c r="F863" s="40">
        <v>2800</v>
      </c>
      <c r="G863" s="39">
        <v>49713888</v>
      </c>
      <c r="H863" s="41" t="s">
        <v>1060</v>
      </c>
    </row>
    <row r="864" spans="1:8" ht="15.75" customHeight="1" x14ac:dyDescent="0.25">
      <c r="A864" s="38" t="s">
        <v>2401</v>
      </c>
      <c r="B864" s="38" t="s">
        <v>24</v>
      </c>
      <c r="C864" s="39">
        <v>19724</v>
      </c>
      <c r="D864" s="38" t="s">
        <v>25</v>
      </c>
      <c r="E864" s="38" t="s">
        <v>635</v>
      </c>
      <c r="F864" s="40">
        <v>2800</v>
      </c>
      <c r="G864" s="39">
        <v>55227200</v>
      </c>
      <c r="H864" s="38" t="s">
        <v>1061</v>
      </c>
    </row>
    <row r="865" spans="1:8" ht="15.75" customHeight="1" x14ac:dyDescent="0.25">
      <c r="A865" s="38" t="s">
        <v>2401</v>
      </c>
      <c r="B865" s="38" t="s">
        <v>24</v>
      </c>
      <c r="C865" s="39">
        <v>19942.28</v>
      </c>
      <c r="D865" s="38" t="s">
        <v>70</v>
      </c>
      <c r="E865" s="38" t="s">
        <v>1062</v>
      </c>
      <c r="F865" s="40">
        <v>2800</v>
      </c>
      <c r="G865" s="39">
        <v>55838384</v>
      </c>
      <c r="H865" s="41" t="s">
        <v>1063</v>
      </c>
    </row>
    <row r="866" spans="1:8" ht="15.75" customHeight="1" x14ac:dyDescent="0.25">
      <c r="A866" s="38" t="s">
        <v>2401</v>
      </c>
      <c r="B866" s="38" t="s">
        <v>24</v>
      </c>
      <c r="C866" s="39">
        <v>20156.8</v>
      </c>
      <c r="D866" s="38" t="s">
        <v>398</v>
      </c>
      <c r="E866" s="38" t="s">
        <v>1064</v>
      </c>
      <c r="F866" s="40">
        <v>2800</v>
      </c>
      <c r="G866" s="39">
        <v>56439040</v>
      </c>
      <c r="H866" s="41" t="s">
        <v>1065</v>
      </c>
    </row>
    <row r="867" spans="1:8" ht="15.75" customHeight="1" x14ac:dyDescent="0.25">
      <c r="A867" s="38" t="s">
        <v>2401</v>
      </c>
      <c r="B867" s="38" t="s">
        <v>28</v>
      </c>
      <c r="C867" s="39">
        <v>20338.240000000002</v>
      </c>
      <c r="D867" s="38" t="s">
        <v>40</v>
      </c>
      <c r="E867" s="38" t="s">
        <v>521</v>
      </c>
      <c r="F867" s="40">
        <v>2800</v>
      </c>
      <c r="G867" s="39">
        <v>56947072</v>
      </c>
      <c r="H867" s="41" t="s">
        <v>1066</v>
      </c>
    </row>
    <row r="868" spans="1:8" ht="15.75" customHeight="1" x14ac:dyDescent="0.25">
      <c r="A868" s="38" t="s">
        <v>2401</v>
      </c>
      <c r="B868" s="38" t="s">
        <v>24</v>
      </c>
      <c r="C868" s="39">
        <v>20513.59</v>
      </c>
      <c r="D868" s="38" t="s">
        <v>85</v>
      </c>
      <c r="E868" s="38" t="s">
        <v>635</v>
      </c>
      <c r="F868" s="40">
        <v>2800</v>
      </c>
      <c r="G868" s="39">
        <v>57438052</v>
      </c>
      <c r="H868" s="41" t="s">
        <v>1067</v>
      </c>
    </row>
    <row r="869" spans="1:8" ht="15.75" customHeight="1" x14ac:dyDescent="0.25">
      <c r="C869" s="36"/>
      <c r="F869" s="42"/>
      <c r="G869" s="36"/>
    </row>
    <row r="870" spans="1:8" ht="15.75" customHeight="1" x14ac:dyDescent="0.25">
      <c r="A870" s="93" t="s">
        <v>1068</v>
      </c>
      <c r="B870" s="94"/>
      <c r="C870" s="94"/>
      <c r="D870" s="94"/>
      <c r="E870" s="94"/>
      <c r="F870" s="94"/>
      <c r="G870" s="94"/>
      <c r="H870" s="95"/>
    </row>
    <row r="871" spans="1:8" ht="15.75" customHeight="1" x14ac:dyDescent="0.25">
      <c r="C871" s="36"/>
      <c r="E871" s="1" t="s">
        <v>2347</v>
      </c>
      <c r="F871" s="37">
        <v>1400</v>
      </c>
      <c r="G871" s="36"/>
    </row>
    <row r="872" spans="1:8" ht="15.75" customHeight="1" x14ac:dyDescent="0.25">
      <c r="A872" s="38" t="s">
        <v>11</v>
      </c>
      <c r="B872" s="38" t="s">
        <v>12</v>
      </c>
      <c r="C872" s="38" t="s">
        <v>13</v>
      </c>
      <c r="D872" s="38" t="s">
        <v>17</v>
      </c>
      <c r="E872" s="38" t="s">
        <v>18</v>
      </c>
      <c r="F872" s="38" t="s">
        <v>19</v>
      </c>
      <c r="G872" s="38" t="s">
        <v>20</v>
      </c>
      <c r="H872" s="38" t="s">
        <v>21</v>
      </c>
    </row>
    <row r="873" spans="1:8" ht="15.75" customHeight="1" x14ac:dyDescent="0.25">
      <c r="A873" s="38" t="s">
        <v>2402</v>
      </c>
      <c r="B873" s="38" t="s">
        <v>24</v>
      </c>
      <c r="C873" s="39">
        <v>3616.26</v>
      </c>
      <c r="D873" s="38" t="s">
        <v>398</v>
      </c>
      <c r="E873" s="38" t="s">
        <v>1069</v>
      </c>
      <c r="F873" s="40">
        <v>1400</v>
      </c>
      <c r="G873" s="39">
        <v>5062764</v>
      </c>
      <c r="H873" s="41" t="s">
        <v>1070</v>
      </c>
    </row>
    <row r="874" spans="1:8" ht="15.75" customHeight="1" x14ac:dyDescent="0.25">
      <c r="A874" s="38" t="s">
        <v>2402</v>
      </c>
      <c r="B874" s="38" t="s">
        <v>24</v>
      </c>
      <c r="C874" s="39">
        <v>3736</v>
      </c>
      <c r="D874" s="38" t="s">
        <v>32</v>
      </c>
      <c r="E874" s="38" t="s">
        <v>886</v>
      </c>
      <c r="F874" s="40">
        <v>1400</v>
      </c>
      <c r="G874" s="39">
        <v>5230400</v>
      </c>
      <c r="H874" s="38" t="s">
        <v>1056</v>
      </c>
    </row>
    <row r="875" spans="1:8" ht="15.75" customHeight="1" x14ac:dyDescent="0.25">
      <c r="A875" s="38" t="s">
        <v>2402</v>
      </c>
      <c r="B875" s="38" t="s">
        <v>24</v>
      </c>
      <c r="C875" s="39">
        <v>3741.21</v>
      </c>
      <c r="D875" s="38" t="s">
        <v>29</v>
      </c>
      <c r="E875" s="38" t="s">
        <v>1054</v>
      </c>
      <c r="F875" s="40">
        <v>1400</v>
      </c>
      <c r="G875" s="39">
        <v>5237694</v>
      </c>
      <c r="H875" s="38" t="s">
        <v>1055</v>
      </c>
    </row>
    <row r="876" spans="1:8" ht="15.75" customHeight="1" x14ac:dyDescent="0.25">
      <c r="A876" s="38" t="s">
        <v>2402</v>
      </c>
      <c r="B876" s="38" t="s">
        <v>24</v>
      </c>
      <c r="C876" s="39">
        <v>3899.05</v>
      </c>
      <c r="D876" s="38" t="s">
        <v>40</v>
      </c>
      <c r="E876" s="38" t="s">
        <v>886</v>
      </c>
      <c r="F876" s="40">
        <v>1400</v>
      </c>
      <c r="G876" s="39">
        <v>5458670</v>
      </c>
      <c r="H876" s="41" t="s">
        <v>1071</v>
      </c>
    </row>
    <row r="877" spans="1:8" ht="15.75" customHeight="1" x14ac:dyDescent="0.25">
      <c r="A877" s="38" t="s">
        <v>2402</v>
      </c>
      <c r="B877" s="38" t="s">
        <v>24</v>
      </c>
      <c r="C877" s="39">
        <v>3974.94</v>
      </c>
      <c r="D877" s="38" t="s">
        <v>156</v>
      </c>
      <c r="E877" s="38" t="s">
        <v>635</v>
      </c>
      <c r="F877" s="40">
        <v>1400</v>
      </c>
      <c r="G877" s="39">
        <v>5564916</v>
      </c>
      <c r="H877" s="38" t="s">
        <v>1059</v>
      </c>
    </row>
    <row r="878" spans="1:8" ht="15.75" customHeight="1" x14ac:dyDescent="0.25">
      <c r="A878" s="38" t="s">
        <v>2402</v>
      </c>
      <c r="B878" s="38" t="s">
        <v>24</v>
      </c>
      <c r="C878" s="39">
        <v>4048.9</v>
      </c>
      <c r="D878" s="38" t="s">
        <v>48</v>
      </c>
      <c r="E878" s="38" t="s">
        <v>635</v>
      </c>
      <c r="F878" s="40">
        <v>1400</v>
      </c>
      <c r="G878" s="39">
        <v>5668460</v>
      </c>
      <c r="H878" s="41" t="s">
        <v>1072</v>
      </c>
    </row>
    <row r="879" spans="1:8" ht="15.75" customHeight="1" x14ac:dyDescent="0.25">
      <c r="A879" s="38" t="s">
        <v>2402</v>
      </c>
      <c r="B879" s="38" t="s">
        <v>24</v>
      </c>
      <c r="C879" s="39">
        <v>4152.72</v>
      </c>
      <c r="D879" s="38" t="s">
        <v>45</v>
      </c>
      <c r="E879" s="38" t="s">
        <v>635</v>
      </c>
      <c r="F879" s="40">
        <v>1400</v>
      </c>
      <c r="G879" s="39">
        <v>5813808</v>
      </c>
      <c r="H879" s="41" t="s">
        <v>1073</v>
      </c>
    </row>
    <row r="880" spans="1:8" ht="15.75" customHeight="1" x14ac:dyDescent="0.25">
      <c r="A880" s="38" t="s">
        <v>2402</v>
      </c>
      <c r="B880" s="38" t="s">
        <v>24</v>
      </c>
      <c r="C880" s="39">
        <v>4361.55</v>
      </c>
      <c r="D880" s="38" t="s">
        <v>85</v>
      </c>
      <c r="E880" s="38" t="s">
        <v>635</v>
      </c>
      <c r="F880" s="40">
        <v>1400</v>
      </c>
      <c r="G880" s="39">
        <v>6106170</v>
      </c>
      <c r="H880" s="38" t="s">
        <v>1074</v>
      </c>
    </row>
    <row r="881" spans="1:8" ht="15.75" customHeight="1" x14ac:dyDescent="0.25">
      <c r="A881" s="38" t="s">
        <v>2402</v>
      </c>
      <c r="B881" s="38" t="s">
        <v>24</v>
      </c>
      <c r="C881" s="39">
        <v>4458</v>
      </c>
      <c r="D881" s="38" t="s">
        <v>25</v>
      </c>
      <c r="E881" s="38" t="s">
        <v>635</v>
      </c>
      <c r="F881" s="40">
        <v>1400</v>
      </c>
      <c r="G881" s="39">
        <v>6241200</v>
      </c>
      <c r="H881" s="38" t="s">
        <v>1061</v>
      </c>
    </row>
    <row r="882" spans="1:8" ht="15.75" customHeight="1" x14ac:dyDescent="0.25">
      <c r="A882" s="38" t="s">
        <v>2402</v>
      </c>
      <c r="B882" s="38" t="s">
        <v>28</v>
      </c>
      <c r="C882" s="39">
        <v>16196.52</v>
      </c>
      <c r="D882" s="38" t="s">
        <v>40</v>
      </c>
      <c r="E882" s="38" t="s">
        <v>937</v>
      </c>
      <c r="F882" s="40">
        <v>1400</v>
      </c>
      <c r="G882" s="39">
        <v>22675128</v>
      </c>
      <c r="H882" s="38" t="s">
        <v>1075</v>
      </c>
    </row>
    <row r="883" spans="1:8" ht="15.75" customHeight="1" x14ac:dyDescent="0.25">
      <c r="A883" s="38" t="s">
        <v>2402</v>
      </c>
      <c r="B883" s="38" t="s">
        <v>24</v>
      </c>
      <c r="C883" s="39">
        <v>18528.060000000001</v>
      </c>
      <c r="D883" s="38" t="s">
        <v>70</v>
      </c>
      <c r="E883" s="38" t="s">
        <v>1076</v>
      </c>
      <c r="F883" s="40">
        <v>1400</v>
      </c>
      <c r="G883" s="39">
        <v>25939284</v>
      </c>
      <c r="H883" s="41" t="s">
        <v>1077</v>
      </c>
    </row>
    <row r="884" spans="1:8" ht="15.75" customHeight="1" x14ac:dyDescent="0.25">
      <c r="C884" s="36"/>
      <c r="F884" s="42"/>
      <c r="G884" s="36"/>
    </row>
    <row r="885" spans="1:8" ht="15.75" customHeight="1" x14ac:dyDescent="0.25">
      <c r="A885" s="93" t="s">
        <v>1078</v>
      </c>
      <c r="B885" s="94"/>
      <c r="C885" s="94"/>
      <c r="D885" s="94"/>
      <c r="E885" s="94"/>
      <c r="F885" s="94"/>
      <c r="G885" s="94"/>
      <c r="H885" s="95"/>
    </row>
    <row r="886" spans="1:8" ht="15.75" customHeight="1" x14ac:dyDescent="0.25">
      <c r="C886" s="36"/>
      <c r="E886" s="1" t="s">
        <v>2347</v>
      </c>
      <c r="F886" s="37">
        <v>120</v>
      </c>
      <c r="G886" s="36"/>
    </row>
    <row r="887" spans="1:8" ht="15.75" customHeight="1" x14ac:dyDescent="0.25">
      <c r="A887" s="38" t="s">
        <v>11</v>
      </c>
      <c r="B887" s="38" t="s">
        <v>12</v>
      </c>
      <c r="C887" s="38" t="s">
        <v>13</v>
      </c>
      <c r="D887" s="38" t="s">
        <v>17</v>
      </c>
      <c r="E887" s="38" t="s">
        <v>18</v>
      </c>
      <c r="F887" s="38" t="s">
        <v>19</v>
      </c>
      <c r="G887" s="38" t="s">
        <v>20</v>
      </c>
      <c r="H887" s="38" t="s">
        <v>21</v>
      </c>
    </row>
    <row r="888" spans="1:8" ht="15.75" customHeight="1" x14ac:dyDescent="0.25">
      <c r="A888" s="38" t="s">
        <v>2403</v>
      </c>
      <c r="B888" s="38" t="s">
        <v>24</v>
      </c>
      <c r="C888" s="39">
        <v>980284.44</v>
      </c>
      <c r="D888" s="38" t="s">
        <v>398</v>
      </c>
      <c r="E888" s="38" t="s">
        <v>1080</v>
      </c>
      <c r="F888" s="40">
        <v>50</v>
      </c>
      <c r="G888" s="39">
        <v>49014222</v>
      </c>
      <c r="H888" s="41" t="s">
        <v>1081</v>
      </c>
    </row>
    <row r="889" spans="1:8" ht="15.75" customHeight="1" x14ac:dyDescent="0.25">
      <c r="A889" s="38" t="s">
        <v>2403</v>
      </c>
      <c r="B889" s="38" t="s">
        <v>24</v>
      </c>
      <c r="C889" s="39">
        <v>991721.56</v>
      </c>
      <c r="D889" s="38" t="s">
        <v>70</v>
      </c>
      <c r="E889" s="38" t="s">
        <v>1082</v>
      </c>
      <c r="F889" s="40">
        <v>120</v>
      </c>
      <c r="G889" s="39">
        <v>119006587.2</v>
      </c>
      <c r="H889" s="41" t="s">
        <v>1083</v>
      </c>
    </row>
    <row r="890" spans="1:8" ht="15.75" customHeight="1" x14ac:dyDescent="0.25">
      <c r="A890" s="38" t="s">
        <v>2403</v>
      </c>
      <c r="B890" s="38" t="s">
        <v>24</v>
      </c>
      <c r="C890" s="39">
        <v>999987.42</v>
      </c>
      <c r="D890" s="38" t="s">
        <v>29</v>
      </c>
      <c r="E890" s="38" t="s">
        <v>1084</v>
      </c>
      <c r="F890" s="40">
        <v>120</v>
      </c>
      <c r="G890" s="39">
        <v>119998490.40000001</v>
      </c>
      <c r="H890" s="38" t="s">
        <v>1085</v>
      </c>
    </row>
    <row r="891" spans="1:8" ht="15.75" customHeight="1" x14ac:dyDescent="0.25">
      <c r="A891" s="38" t="s">
        <v>2403</v>
      </c>
      <c r="B891" s="38" t="s">
        <v>24</v>
      </c>
      <c r="C891" s="39">
        <v>1077288.6499999999</v>
      </c>
      <c r="D891" s="38" t="s">
        <v>40</v>
      </c>
      <c r="E891" s="38" t="s">
        <v>1086</v>
      </c>
      <c r="F891" s="40">
        <v>120</v>
      </c>
      <c r="G891" s="39">
        <v>129274638</v>
      </c>
      <c r="H891" s="41" t="s">
        <v>1087</v>
      </c>
    </row>
    <row r="892" spans="1:8" ht="15.75" customHeight="1" x14ac:dyDescent="0.25">
      <c r="A892" s="38" t="s">
        <v>2403</v>
      </c>
      <c r="B892" s="38" t="s">
        <v>24</v>
      </c>
      <c r="C892" s="39">
        <v>1392984.27</v>
      </c>
      <c r="D892" s="38" t="s">
        <v>45</v>
      </c>
      <c r="E892" s="38" t="s">
        <v>559</v>
      </c>
      <c r="F892" s="40">
        <v>120</v>
      </c>
      <c r="G892" s="39">
        <v>167158112.40000001</v>
      </c>
      <c r="H892" s="41" t="s">
        <v>1088</v>
      </c>
    </row>
    <row r="893" spans="1:8" ht="15.75" customHeight="1" x14ac:dyDescent="0.25">
      <c r="C893" s="36"/>
      <c r="F893" s="42"/>
      <c r="G893" s="36"/>
    </row>
    <row r="894" spans="1:8" ht="15.75" customHeight="1" x14ac:dyDescent="0.25">
      <c r="A894" s="93" t="s">
        <v>1089</v>
      </c>
      <c r="B894" s="94"/>
      <c r="C894" s="94"/>
      <c r="D894" s="94"/>
      <c r="E894" s="94"/>
      <c r="F894" s="94"/>
      <c r="G894" s="94"/>
      <c r="H894" s="95"/>
    </row>
    <row r="895" spans="1:8" ht="15.75" customHeight="1" x14ac:dyDescent="0.25">
      <c r="C895" s="36"/>
      <c r="E895" s="1" t="s">
        <v>2347</v>
      </c>
      <c r="F895" s="37">
        <v>9000</v>
      </c>
      <c r="G895" s="36"/>
    </row>
    <row r="896" spans="1:8" ht="15.75" customHeight="1" x14ac:dyDescent="0.25">
      <c r="A896" s="38" t="s">
        <v>11</v>
      </c>
      <c r="B896" s="38" t="s">
        <v>12</v>
      </c>
      <c r="C896" s="38" t="s">
        <v>13</v>
      </c>
      <c r="D896" s="38" t="s">
        <v>17</v>
      </c>
      <c r="E896" s="38" t="s">
        <v>18</v>
      </c>
      <c r="F896" s="38" t="s">
        <v>19</v>
      </c>
      <c r="G896" s="38" t="s">
        <v>20</v>
      </c>
      <c r="H896" s="38" t="s">
        <v>21</v>
      </c>
    </row>
    <row r="897" spans="1:8" ht="15.75" customHeight="1" x14ac:dyDescent="0.25">
      <c r="A897" s="38" t="s">
        <v>2404</v>
      </c>
      <c r="B897" s="38" t="s">
        <v>24</v>
      </c>
      <c r="C897" s="39">
        <v>440.73</v>
      </c>
      <c r="D897" s="38" t="s">
        <v>40</v>
      </c>
      <c r="E897" s="38" t="s">
        <v>1091</v>
      </c>
      <c r="F897" s="40">
        <v>9000</v>
      </c>
      <c r="G897" s="39">
        <v>3966570</v>
      </c>
      <c r="H897" s="38" t="s">
        <v>1092</v>
      </c>
    </row>
    <row r="898" spans="1:8" ht="15.75" customHeight="1" x14ac:dyDescent="0.25">
      <c r="A898" s="38" t="s">
        <v>2404</v>
      </c>
      <c r="B898" s="38" t="s">
        <v>24</v>
      </c>
      <c r="C898" s="39">
        <v>447.63</v>
      </c>
      <c r="D898" s="38" t="s">
        <v>163</v>
      </c>
      <c r="E898" s="38" t="s">
        <v>1093</v>
      </c>
      <c r="F898" s="40">
        <v>9000</v>
      </c>
      <c r="G898" s="39">
        <v>4028670</v>
      </c>
      <c r="H898" s="41" t="s">
        <v>1094</v>
      </c>
    </row>
    <row r="899" spans="1:8" ht="15.75" customHeight="1" x14ac:dyDescent="0.25">
      <c r="A899" s="38" t="s">
        <v>2404</v>
      </c>
      <c r="B899" s="38" t="s">
        <v>24</v>
      </c>
      <c r="C899" s="39">
        <v>582.86</v>
      </c>
      <c r="D899" s="38" t="s">
        <v>70</v>
      </c>
      <c r="E899" s="38" t="s">
        <v>1095</v>
      </c>
      <c r="F899" s="40">
        <v>9000</v>
      </c>
      <c r="G899" s="39">
        <v>5245740</v>
      </c>
      <c r="H899" s="41" t="s">
        <v>1096</v>
      </c>
    </row>
    <row r="900" spans="1:8" ht="15.75" customHeight="1" x14ac:dyDescent="0.25">
      <c r="A900" s="38" t="s">
        <v>2404</v>
      </c>
      <c r="B900" s="38" t="s">
        <v>28</v>
      </c>
      <c r="C900" s="39">
        <v>586.96</v>
      </c>
      <c r="D900" s="38" t="s">
        <v>40</v>
      </c>
      <c r="E900" s="38" t="s">
        <v>477</v>
      </c>
      <c r="F900" s="40">
        <v>9000</v>
      </c>
      <c r="G900" s="39">
        <v>5282640</v>
      </c>
      <c r="H900" s="38" t="s">
        <v>1097</v>
      </c>
    </row>
    <row r="901" spans="1:8" ht="15.75" customHeight="1" x14ac:dyDescent="0.25">
      <c r="A901" s="38" t="s">
        <v>2404</v>
      </c>
      <c r="B901" s="38" t="s">
        <v>24</v>
      </c>
      <c r="C901" s="39">
        <v>589.16999999999996</v>
      </c>
      <c r="D901" s="38" t="s">
        <v>398</v>
      </c>
      <c r="E901" s="38" t="s">
        <v>1098</v>
      </c>
      <c r="F901" s="40">
        <v>9000</v>
      </c>
      <c r="G901" s="39">
        <v>5302530</v>
      </c>
      <c r="H901" s="41" t="s">
        <v>1099</v>
      </c>
    </row>
    <row r="902" spans="1:8" ht="15.75" customHeight="1" x14ac:dyDescent="0.25">
      <c r="A902" s="38" t="s">
        <v>2404</v>
      </c>
      <c r="B902" s="38" t="s">
        <v>28</v>
      </c>
      <c r="C902" s="39">
        <v>594.38</v>
      </c>
      <c r="D902" s="38" t="s">
        <v>163</v>
      </c>
      <c r="E902" s="38" t="s">
        <v>1100</v>
      </c>
      <c r="F902" s="40">
        <v>9000</v>
      </c>
      <c r="G902" s="39">
        <v>5349420</v>
      </c>
      <c r="H902" s="41" t="s">
        <v>1101</v>
      </c>
    </row>
    <row r="903" spans="1:8" ht="15.75" customHeight="1" x14ac:dyDescent="0.25">
      <c r="A903" s="38" t="s">
        <v>2404</v>
      </c>
      <c r="B903" s="38" t="s">
        <v>24</v>
      </c>
      <c r="C903" s="39">
        <v>615.47</v>
      </c>
      <c r="D903" s="38" t="s">
        <v>48</v>
      </c>
      <c r="E903" s="38" t="s">
        <v>1102</v>
      </c>
      <c r="F903" s="40">
        <v>9000</v>
      </c>
      <c r="G903" s="39">
        <v>5539230</v>
      </c>
      <c r="H903" s="41" t="s">
        <v>1103</v>
      </c>
    </row>
    <row r="904" spans="1:8" ht="15.75" customHeight="1" x14ac:dyDescent="0.25">
      <c r="A904" s="38" t="s">
        <v>2404</v>
      </c>
      <c r="B904" s="38" t="s">
        <v>28</v>
      </c>
      <c r="C904" s="39">
        <v>633.91</v>
      </c>
      <c r="D904" s="38" t="s">
        <v>70</v>
      </c>
      <c r="E904" s="38" t="s">
        <v>1104</v>
      </c>
      <c r="F904" s="40">
        <v>9000</v>
      </c>
      <c r="G904" s="39">
        <v>5705190</v>
      </c>
      <c r="H904" s="41" t="s">
        <v>1105</v>
      </c>
    </row>
    <row r="905" spans="1:8" ht="15.75" customHeight="1" x14ac:dyDescent="0.25">
      <c r="A905" s="38" t="s">
        <v>2404</v>
      </c>
      <c r="B905" s="38" t="s">
        <v>24</v>
      </c>
      <c r="C905" s="39">
        <v>714.23</v>
      </c>
      <c r="D905" s="38" t="s">
        <v>29</v>
      </c>
      <c r="E905" s="38" t="s">
        <v>1106</v>
      </c>
      <c r="F905" s="40">
        <v>9000</v>
      </c>
      <c r="G905" s="39">
        <v>6428070</v>
      </c>
      <c r="H905" s="38" t="s">
        <v>1107</v>
      </c>
    </row>
    <row r="906" spans="1:8" ht="15.75" customHeight="1" x14ac:dyDescent="0.25">
      <c r="A906" s="38" t="s">
        <v>2404</v>
      </c>
      <c r="B906" s="38" t="s">
        <v>24</v>
      </c>
      <c r="C906" s="39">
        <v>809.31</v>
      </c>
      <c r="D906" s="38" t="s">
        <v>45</v>
      </c>
      <c r="E906" s="38" t="s">
        <v>477</v>
      </c>
      <c r="F906" s="40">
        <v>9000</v>
      </c>
      <c r="G906" s="39">
        <v>7283790</v>
      </c>
      <c r="H906" s="38" t="s">
        <v>1108</v>
      </c>
    </row>
    <row r="907" spans="1:8" ht="15.75" customHeight="1" x14ac:dyDescent="0.25">
      <c r="A907" s="38" t="s">
        <v>2404</v>
      </c>
      <c r="B907" s="38" t="s">
        <v>24</v>
      </c>
      <c r="C907" s="39">
        <v>828</v>
      </c>
      <c r="D907" s="38" t="s">
        <v>25</v>
      </c>
      <c r="E907" s="38" t="s">
        <v>477</v>
      </c>
      <c r="F907" s="40">
        <v>9000</v>
      </c>
      <c r="G907" s="39">
        <v>7452000</v>
      </c>
      <c r="H907" s="38" t="s">
        <v>1109</v>
      </c>
    </row>
    <row r="908" spans="1:8" ht="15.75" customHeight="1" x14ac:dyDescent="0.25">
      <c r="A908" s="38" t="s">
        <v>2404</v>
      </c>
      <c r="B908" s="38" t="s">
        <v>24</v>
      </c>
      <c r="C908" s="39">
        <v>1217</v>
      </c>
      <c r="D908" s="38" t="s">
        <v>54</v>
      </c>
      <c r="E908" s="38" t="s">
        <v>1098</v>
      </c>
      <c r="F908" s="40">
        <v>9000</v>
      </c>
      <c r="G908" s="39">
        <v>10953000</v>
      </c>
      <c r="H908" s="41" t="s">
        <v>1110</v>
      </c>
    </row>
    <row r="909" spans="1:8" ht="15.75" customHeight="1" x14ac:dyDescent="0.25">
      <c r="C909" s="36"/>
      <c r="F909" s="42"/>
      <c r="G909" s="36"/>
    </row>
    <row r="910" spans="1:8" ht="15.75" customHeight="1" x14ac:dyDescent="0.25">
      <c r="A910" s="93" t="s">
        <v>1111</v>
      </c>
      <c r="B910" s="94"/>
      <c r="C910" s="94"/>
      <c r="D910" s="94"/>
      <c r="E910" s="94"/>
      <c r="F910" s="94"/>
      <c r="G910" s="94"/>
      <c r="H910" s="95"/>
    </row>
    <row r="911" spans="1:8" ht="15.75" customHeight="1" x14ac:dyDescent="0.25">
      <c r="C911" s="36"/>
      <c r="E911" s="1" t="s">
        <v>2347</v>
      </c>
      <c r="F911" s="37">
        <v>2400</v>
      </c>
      <c r="G911" s="36"/>
    </row>
    <row r="912" spans="1:8" ht="15.75" customHeight="1" x14ac:dyDescent="0.25">
      <c r="A912" s="38" t="s">
        <v>11</v>
      </c>
      <c r="B912" s="38" t="s">
        <v>12</v>
      </c>
      <c r="C912" s="38" t="s">
        <v>13</v>
      </c>
      <c r="D912" s="38" t="s">
        <v>17</v>
      </c>
      <c r="E912" s="38" t="s">
        <v>18</v>
      </c>
      <c r="F912" s="38" t="s">
        <v>19</v>
      </c>
      <c r="G912" s="38" t="s">
        <v>20</v>
      </c>
      <c r="H912" s="38" t="s">
        <v>21</v>
      </c>
    </row>
    <row r="913" spans="1:8" ht="15.75" customHeight="1" x14ac:dyDescent="0.25">
      <c r="A913" s="38" t="s">
        <v>2405</v>
      </c>
      <c r="B913" s="38" t="s">
        <v>24</v>
      </c>
      <c r="C913" s="39">
        <v>2045.05</v>
      </c>
      <c r="D913" s="38" t="s">
        <v>40</v>
      </c>
      <c r="E913" s="38" t="s">
        <v>455</v>
      </c>
      <c r="F913" s="40">
        <v>2400</v>
      </c>
      <c r="G913" s="39">
        <v>4908120</v>
      </c>
      <c r="H913" s="38" t="s">
        <v>1112</v>
      </c>
    </row>
    <row r="914" spans="1:8" ht="15.75" customHeight="1" x14ac:dyDescent="0.25">
      <c r="A914" s="38" t="s">
        <v>2405</v>
      </c>
      <c r="B914" s="38" t="s">
        <v>24</v>
      </c>
      <c r="C914" s="39">
        <v>2075.2199999999998</v>
      </c>
      <c r="D914" s="38" t="s">
        <v>163</v>
      </c>
      <c r="E914" s="38" t="s">
        <v>1113</v>
      </c>
      <c r="F914" s="40">
        <v>2400</v>
      </c>
      <c r="G914" s="39">
        <v>4980528</v>
      </c>
      <c r="H914" s="41" t="s">
        <v>1114</v>
      </c>
    </row>
    <row r="915" spans="1:8" ht="15.75" customHeight="1" x14ac:dyDescent="0.25">
      <c r="A915" s="38" t="s">
        <v>2405</v>
      </c>
      <c r="B915" s="38" t="s">
        <v>24</v>
      </c>
      <c r="C915" s="39">
        <v>2734.39</v>
      </c>
      <c r="D915" s="38" t="s">
        <v>70</v>
      </c>
      <c r="E915" s="38" t="s">
        <v>1115</v>
      </c>
      <c r="F915" s="40">
        <v>2400</v>
      </c>
      <c r="G915" s="39">
        <v>6562536</v>
      </c>
      <c r="H915" s="41" t="s">
        <v>1116</v>
      </c>
    </row>
    <row r="916" spans="1:8" ht="15.75" customHeight="1" x14ac:dyDescent="0.25">
      <c r="A916" s="38" t="s">
        <v>2405</v>
      </c>
      <c r="B916" s="38" t="s">
        <v>52</v>
      </c>
      <c r="C916" s="39">
        <v>3079.82</v>
      </c>
      <c r="D916" s="38" t="s">
        <v>29</v>
      </c>
      <c r="E916" s="38" t="s">
        <v>1117</v>
      </c>
      <c r="F916" s="40">
        <v>2400</v>
      </c>
      <c r="G916" s="39">
        <v>7391568</v>
      </c>
      <c r="H916" s="38" t="s">
        <v>1107</v>
      </c>
    </row>
    <row r="917" spans="1:8" ht="15.75" customHeight="1" x14ac:dyDescent="0.25">
      <c r="A917" s="38" t="s">
        <v>2405</v>
      </c>
      <c r="B917" s="38" t="s">
        <v>28</v>
      </c>
      <c r="C917" s="39">
        <v>6635.69</v>
      </c>
      <c r="D917" s="38" t="s">
        <v>70</v>
      </c>
      <c r="E917" s="38" t="s">
        <v>1118</v>
      </c>
      <c r="F917" s="40">
        <v>2400</v>
      </c>
      <c r="G917" s="39">
        <v>15925656</v>
      </c>
      <c r="H917" s="41" t="s">
        <v>1119</v>
      </c>
    </row>
    <row r="918" spans="1:8" ht="15.75" customHeight="1" x14ac:dyDescent="0.25">
      <c r="A918" s="38" t="s">
        <v>2405</v>
      </c>
      <c r="B918" s="38" t="s">
        <v>28</v>
      </c>
      <c r="C918" s="39">
        <v>6695.6</v>
      </c>
      <c r="D918" s="38" t="s">
        <v>40</v>
      </c>
      <c r="E918" s="38" t="s">
        <v>477</v>
      </c>
      <c r="F918" s="40">
        <v>2400</v>
      </c>
      <c r="G918" s="39">
        <v>16069440</v>
      </c>
      <c r="H918" s="41" t="s">
        <v>1120</v>
      </c>
    </row>
    <row r="919" spans="1:8" ht="15.75" customHeight="1" x14ac:dyDescent="0.25">
      <c r="A919" s="38" t="s">
        <v>2405</v>
      </c>
      <c r="B919" s="38" t="s">
        <v>28</v>
      </c>
      <c r="C919" s="39">
        <v>6766.84</v>
      </c>
      <c r="D919" s="38" t="s">
        <v>163</v>
      </c>
      <c r="E919" s="41" t="s">
        <v>1121</v>
      </c>
      <c r="F919" s="40">
        <v>2400</v>
      </c>
      <c r="G919" s="39">
        <v>16240416</v>
      </c>
      <c r="H919" s="41" t="s">
        <v>1122</v>
      </c>
    </row>
    <row r="920" spans="1:8" ht="15.75" customHeight="1" x14ac:dyDescent="0.25">
      <c r="A920" s="38" t="s">
        <v>2405</v>
      </c>
      <c r="B920" s="38" t="s">
        <v>28</v>
      </c>
      <c r="C920" s="39">
        <v>6974.12</v>
      </c>
      <c r="D920" s="38" t="s">
        <v>29</v>
      </c>
      <c r="E920" s="38" t="s">
        <v>1123</v>
      </c>
      <c r="F920" s="40">
        <v>2400</v>
      </c>
      <c r="G920" s="39">
        <v>16737888</v>
      </c>
      <c r="H920" s="38" t="s">
        <v>1124</v>
      </c>
    </row>
    <row r="921" spans="1:8" ht="15.75" customHeight="1" x14ac:dyDescent="0.25">
      <c r="A921" s="38" t="s">
        <v>2405</v>
      </c>
      <c r="B921" s="38" t="s">
        <v>24</v>
      </c>
      <c r="C921" s="39">
        <v>7007</v>
      </c>
      <c r="D921" s="38" t="s">
        <v>48</v>
      </c>
      <c r="E921" s="38" t="s">
        <v>1102</v>
      </c>
      <c r="F921" s="40">
        <v>2400</v>
      </c>
      <c r="G921" s="39">
        <v>16816800</v>
      </c>
      <c r="H921" s="41" t="s">
        <v>1125</v>
      </c>
    </row>
    <row r="922" spans="1:8" ht="15.75" customHeight="1" x14ac:dyDescent="0.25">
      <c r="A922" s="38" t="s">
        <v>2405</v>
      </c>
      <c r="B922" s="38" t="s">
        <v>24</v>
      </c>
      <c r="C922" s="39">
        <v>8421.66</v>
      </c>
      <c r="D922" s="38" t="s">
        <v>398</v>
      </c>
      <c r="E922" s="38" t="s">
        <v>1126</v>
      </c>
      <c r="F922" s="40">
        <v>2400</v>
      </c>
      <c r="G922" s="39">
        <v>20211984</v>
      </c>
      <c r="H922" s="41" t="s">
        <v>1127</v>
      </c>
    </row>
    <row r="923" spans="1:8" ht="15.75" customHeight="1" x14ac:dyDescent="0.25">
      <c r="A923" s="38" t="s">
        <v>2405</v>
      </c>
      <c r="B923" s="38" t="s">
        <v>24</v>
      </c>
      <c r="C923" s="39">
        <v>9213.68</v>
      </c>
      <c r="D923" s="38" t="s">
        <v>45</v>
      </c>
      <c r="E923" s="38" t="s">
        <v>477</v>
      </c>
      <c r="F923" s="40">
        <v>2400</v>
      </c>
      <c r="G923" s="39">
        <v>22112832</v>
      </c>
      <c r="H923" s="38" t="s">
        <v>1128</v>
      </c>
    </row>
    <row r="924" spans="1:8" ht="15.75" customHeight="1" x14ac:dyDescent="0.25">
      <c r="A924" s="38" t="s">
        <v>2405</v>
      </c>
      <c r="B924" s="38" t="s">
        <v>24</v>
      </c>
      <c r="C924" s="39">
        <v>14926.33</v>
      </c>
      <c r="D924" s="38" t="s">
        <v>29</v>
      </c>
      <c r="E924" s="38" t="s">
        <v>1129</v>
      </c>
      <c r="F924" s="40">
        <v>2400</v>
      </c>
      <c r="G924" s="39">
        <v>35823192</v>
      </c>
      <c r="H924" s="38" t="s">
        <v>1130</v>
      </c>
    </row>
    <row r="925" spans="1:8" ht="15.75" customHeight="1" x14ac:dyDescent="0.25">
      <c r="A925" s="38" t="s">
        <v>2405</v>
      </c>
      <c r="B925" s="38" t="s">
        <v>24</v>
      </c>
      <c r="C925" s="39">
        <v>16811</v>
      </c>
      <c r="D925" s="38" t="s">
        <v>54</v>
      </c>
      <c r="E925" s="38" t="s">
        <v>1098</v>
      </c>
      <c r="F925" s="40">
        <v>2400</v>
      </c>
      <c r="G925" s="39">
        <v>40346400</v>
      </c>
      <c r="H925" s="41" t="s">
        <v>1131</v>
      </c>
    </row>
    <row r="926" spans="1:8" ht="15.75" customHeight="1" x14ac:dyDescent="0.25">
      <c r="A926" s="38" t="s">
        <v>2405</v>
      </c>
      <c r="B926" s="38" t="s">
        <v>52</v>
      </c>
      <c r="C926" s="39">
        <v>21918.3</v>
      </c>
      <c r="D926" s="38" t="s">
        <v>40</v>
      </c>
      <c r="E926" s="38" t="s">
        <v>1086</v>
      </c>
      <c r="F926" s="40">
        <v>2400</v>
      </c>
      <c r="G926" s="39">
        <v>52603920</v>
      </c>
      <c r="H926" s="38" t="s">
        <v>1132</v>
      </c>
    </row>
    <row r="927" spans="1:8" ht="15.75" customHeight="1" x14ac:dyDescent="0.25">
      <c r="A927" s="38" t="s">
        <v>2405</v>
      </c>
      <c r="B927" s="38" t="s">
        <v>52</v>
      </c>
      <c r="C927" s="39">
        <v>28109.73</v>
      </c>
      <c r="D927" s="38" t="s">
        <v>70</v>
      </c>
      <c r="E927" s="38" t="s">
        <v>1133</v>
      </c>
      <c r="F927" s="40">
        <v>2400</v>
      </c>
      <c r="G927" s="39">
        <v>67463352</v>
      </c>
      <c r="H927" s="41" t="s">
        <v>1134</v>
      </c>
    </row>
    <row r="928" spans="1:8" ht="15.75" customHeight="1" x14ac:dyDescent="0.25">
      <c r="A928" s="38" t="s">
        <v>2405</v>
      </c>
      <c r="B928" s="38" t="s">
        <v>52</v>
      </c>
      <c r="C928" s="39">
        <v>28883.5</v>
      </c>
      <c r="D928" s="38" t="s">
        <v>163</v>
      </c>
      <c r="E928" s="38" t="s">
        <v>1135</v>
      </c>
      <c r="F928" s="40">
        <v>2400</v>
      </c>
      <c r="G928" s="39">
        <v>69320400</v>
      </c>
      <c r="H928" s="41" t="s">
        <v>1136</v>
      </c>
    </row>
    <row r="929" spans="1:8" ht="15.75" customHeight="1" x14ac:dyDescent="0.25">
      <c r="A929" s="38" t="s">
        <v>2405</v>
      </c>
      <c r="B929" s="38" t="s">
        <v>261</v>
      </c>
      <c r="C929" s="39">
        <v>29087.87</v>
      </c>
      <c r="D929" s="38" t="s">
        <v>40</v>
      </c>
      <c r="E929" s="38" t="s">
        <v>697</v>
      </c>
      <c r="F929" s="40">
        <v>2400</v>
      </c>
      <c r="G929" s="39">
        <v>69810888</v>
      </c>
      <c r="H929" s="38" t="s">
        <v>1137</v>
      </c>
    </row>
    <row r="930" spans="1:8" ht="15.75" customHeight="1" x14ac:dyDescent="0.25">
      <c r="C930" s="36"/>
      <c r="F930" s="42"/>
      <c r="G930" s="36"/>
    </row>
    <row r="931" spans="1:8" ht="15.75" customHeight="1" x14ac:dyDescent="0.25">
      <c r="A931" s="93" t="s">
        <v>1138</v>
      </c>
      <c r="B931" s="94"/>
      <c r="C931" s="94"/>
      <c r="D931" s="94"/>
      <c r="E931" s="94"/>
      <c r="F931" s="94"/>
      <c r="G931" s="94"/>
      <c r="H931" s="95"/>
    </row>
    <row r="932" spans="1:8" ht="15.75" customHeight="1" x14ac:dyDescent="0.25">
      <c r="C932" s="36"/>
      <c r="E932" s="1" t="s">
        <v>2347</v>
      </c>
      <c r="F932" s="37">
        <v>10000</v>
      </c>
      <c r="G932" s="36"/>
    </row>
    <row r="933" spans="1:8" ht="15.75" customHeight="1" x14ac:dyDescent="0.25">
      <c r="A933" s="38" t="s">
        <v>11</v>
      </c>
      <c r="B933" s="38" t="s">
        <v>12</v>
      </c>
      <c r="C933" s="38" t="s">
        <v>13</v>
      </c>
      <c r="D933" s="38" t="s">
        <v>17</v>
      </c>
      <c r="E933" s="38" t="s">
        <v>18</v>
      </c>
      <c r="F933" s="38" t="s">
        <v>19</v>
      </c>
      <c r="G933" s="38" t="s">
        <v>20</v>
      </c>
      <c r="H933" s="38" t="s">
        <v>21</v>
      </c>
    </row>
    <row r="934" spans="1:8" ht="15.75" customHeight="1" x14ac:dyDescent="0.25">
      <c r="A934" s="38" t="s">
        <v>2406</v>
      </c>
      <c r="B934" s="38" t="s">
        <v>28</v>
      </c>
      <c r="C934" s="39">
        <v>1554.13</v>
      </c>
      <c r="D934" s="38" t="s">
        <v>29</v>
      </c>
      <c r="E934" s="38" t="s">
        <v>1140</v>
      </c>
      <c r="F934" s="40">
        <v>10000</v>
      </c>
      <c r="G934" s="39">
        <v>15541300</v>
      </c>
      <c r="H934" s="38" t="s">
        <v>1141</v>
      </c>
    </row>
    <row r="935" spans="1:8" ht="15.75" customHeight="1" x14ac:dyDescent="0.25">
      <c r="A935" s="38" t="s">
        <v>2406</v>
      </c>
      <c r="B935" s="38" t="s">
        <v>24</v>
      </c>
      <c r="C935" s="39">
        <v>1600.37</v>
      </c>
      <c r="D935" s="38" t="s">
        <v>40</v>
      </c>
      <c r="E935" s="38" t="s">
        <v>875</v>
      </c>
      <c r="F935" s="40">
        <v>10000</v>
      </c>
      <c r="G935" s="39">
        <v>16003700</v>
      </c>
      <c r="H935" s="38" t="s">
        <v>1142</v>
      </c>
    </row>
    <row r="936" spans="1:8" ht="15.75" customHeight="1" x14ac:dyDescent="0.25">
      <c r="A936" s="38" t="s">
        <v>2406</v>
      </c>
      <c r="B936" s="38" t="s">
        <v>28</v>
      </c>
      <c r="C936" s="39">
        <v>1918.06</v>
      </c>
      <c r="D936" s="38" t="s">
        <v>40</v>
      </c>
      <c r="E936" s="38" t="s">
        <v>1143</v>
      </c>
      <c r="F936" s="40">
        <v>10000</v>
      </c>
      <c r="G936" s="39">
        <v>19180600</v>
      </c>
      <c r="H936" s="38" t="s">
        <v>1144</v>
      </c>
    </row>
    <row r="937" spans="1:8" ht="15.75" customHeight="1" x14ac:dyDescent="0.25">
      <c r="A937" s="38" t="s">
        <v>2406</v>
      </c>
      <c r="B937" s="38" t="s">
        <v>24</v>
      </c>
      <c r="C937" s="39">
        <v>1938.7</v>
      </c>
      <c r="D937" s="38" t="s">
        <v>156</v>
      </c>
      <c r="E937" s="38" t="s">
        <v>506</v>
      </c>
      <c r="F937" s="40">
        <v>10000</v>
      </c>
      <c r="G937" s="39">
        <v>19387000</v>
      </c>
      <c r="H937" s="38" t="s">
        <v>1145</v>
      </c>
    </row>
    <row r="938" spans="1:8" ht="15.75" customHeight="1" x14ac:dyDescent="0.25">
      <c r="A938" s="38" t="s">
        <v>2406</v>
      </c>
      <c r="B938" s="38" t="s">
        <v>24</v>
      </c>
      <c r="C938" s="39">
        <v>2369.33</v>
      </c>
      <c r="D938" s="38" t="s">
        <v>45</v>
      </c>
      <c r="E938" s="38" t="s">
        <v>506</v>
      </c>
      <c r="F938" s="40">
        <v>10000</v>
      </c>
      <c r="G938" s="39">
        <v>23693300</v>
      </c>
      <c r="H938" s="38" t="s">
        <v>1146</v>
      </c>
    </row>
    <row r="939" spans="1:8" ht="15.75" customHeight="1" x14ac:dyDescent="0.25">
      <c r="A939" s="38" t="s">
        <v>2406</v>
      </c>
      <c r="B939" s="38" t="s">
        <v>24</v>
      </c>
      <c r="C939" s="39">
        <v>2651.22</v>
      </c>
      <c r="D939" s="38" t="s">
        <v>29</v>
      </c>
      <c r="E939" s="38" t="s">
        <v>1147</v>
      </c>
      <c r="F939" s="40">
        <v>10000</v>
      </c>
      <c r="G939" s="39">
        <v>26512200</v>
      </c>
      <c r="H939" s="38" t="s">
        <v>1148</v>
      </c>
    </row>
    <row r="940" spans="1:8" ht="15.75" customHeight="1" x14ac:dyDescent="0.25">
      <c r="C940" s="36"/>
      <c r="F940" s="42"/>
      <c r="G940" s="36"/>
    </row>
    <row r="941" spans="1:8" ht="15.75" customHeight="1" x14ac:dyDescent="0.25">
      <c r="A941" s="93" t="s">
        <v>1149</v>
      </c>
      <c r="B941" s="94"/>
      <c r="C941" s="94"/>
      <c r="D941" s="94"/>
      <c r="E941" s="94"/>
      <c r="F941" s="94"/>
      <c r="G941" s="94"/>
      <c r="H941" s="95"/>
    </row>
    <row r="942" spans="1:8" ht="15.75" customHeight="1" x14ac:dyDescent="0.25">
      <c r="C942" s="36"/>
      <c r="E942" s="1" t="s">
        <v>2347</v>
      </c>
      <c r="F942" s="37">
        <v>3960</v>
      </c>
      <c r="G942" s="36"/>
    </row>
    <row r="943" spans="1:8" ht="15.75" customHeight="1" x14ac:dyDescent="0.25">
      <c r="A943" s="38" t="s">
        <v>11</v>
      </c>
      <c r="B943" s="38" t="s">
        <v>12</v>
      </c>
      <c r="C943" s="38" t="s">
        <v>13</v>
      </c>
      <c r="D943" s="38" t="s">
        <v>17</v>
      </c>
      <c r="E943" s="38" t="s">
        <v>18</v>
      </c>
      <c r="F943" s="38" t="s">
        <v>19</v>
      </c>
      <c r="G943" s="38" t="s">
        <v>20</v>
      </c>
      <c r="H943" s="38" t="s">
        <v>21</v>
      </c>
    </row>
    <row r="944" spans="1:8" ht="15.75" customHeight="1" x14ac:dyDescent="0.25">
      <c r="A944" s="38" t="s">
        <v>2407</v>
      </c>
      <c r="B944" s="38" t="s">
        <v>24</v>
      </c>
      <c r="C944" s="39">
        <v>2590.96</v>
      </c>
      <c r="D944" s="38" t="s">
        <v>70</v>
      </c>
      <c r="E944" s="38" t="s">
        <v>1151</v>
      </c>
      <c r="F944" s="40">
        <v>3960</v>
      </c>
      <c r="G944" s="39">
        <v>10260201.6</v>
      </c>
      <c r="H944" s="41" t="s">
        <v>1152</v>
      </c>
    </row>
    <row r="945" spans="1:8" ht="15.75" customHeight="1" x14ac:dyDescent="0.25">
      <c r="A945" s="38" t="s">
        <v>2407</v>
      </c>
      <c r="B945" s="38" t="s">
        <v>28</v>
      </c>
      <c r="C945" s="39">
        <v>2753.12</v>
      </c>
      <c r="D945" s="38" t="s">
        <v>29</v>
      </c>
      <c r="E945" s="38" t="s">
        <v>1153</v>
      </c>
      <c r="F945" s="40">
        <v>3960</v>
      </c>
      <c r="G945" s="39">
        <v>10902355.199999999</v>
      </c>
      <c r="H945" s="38" t="s">
        <v>1154</v>
      </c>
    </row>
    <row r="946" spans="1:8" ht="15.75" customHeight="1" x14ac:dyDescent="0.25">
      <c r="A946" s="38" t="s">
        <v>2407</v>
      </c>
      <c r="B946" s="38" t="s">
        <v>24</v>
      </c>
      <c r="C946" s="39">
        <v>3394.6</v>
      </c>
      <c r="D946" s="38" t="s">
        <v>398</v>
      </c>
      <c r="E946" s="38" t="s">
        <v>1155</v>
      </c>
      <c r="F946" s="40">
        <v>3960</v>
      </c>
      <c r="G946" s="39">
        <v>13442616</v>
      </c>
      <c r="H946" s="41" t="s">
        <v>1156</v>
      </c>
    </row>
    <row r="947" spans="1:8" ht="15.75" customHeight="1" x14ac:dyDescent="0.25">
      <c r="A947" s="38" t="s">
        <v>2407</v>
      </c>
      <c r="B947" s="38" t="s">
        <v>24</v>
      </c>
      <c r="C947" s="39">
        <v>3444.54</v>
      </c>
      <c r="D947" s="38" t="s">
        <v>48</v>
      </c>
      <c r="E947" s="38" t="s">
        <v>1157</v>
      </c>
      <c r="F947" s="40">
        <v>3960</v>
      </c>
      <c r="G947" s="39">
        <v>13640378.4</v>
      </c>
      <c r="H947" s="41" t="s">
        <v>1158</v>
      </c>
    </row>
    <row r="948" spans="1:8" ht="15.75" customHeight="1" x14ac:dyDescent="0.25">
      <c r="A948" s="38" t="s">
        <v>2407</v>
      </c>
      <c r="B948" s="38" t="s">
        <v>28</v>
      </c>
      <c r="C948" s="39">
        <v>3495.17</v>
      </c>
      <c r="D948" s="38" t="s">
        <v>70</v>
      </c>
      <c r="E948" s="38" t="s">
        <v>1159</v>
      </c>
      <c r="F948" s="40">
        <v>3960</v>
      </c>
      <c r="G948" s="39">
        <v>13840873.199999999</v>
      </c>
      <c r="H948" s="41" t="s">
        <v>1160</v>
      </c>
    </row>
    <row r="949" spans="1:8" ht="15.75" customHeight="1" x14ac:dyDescent="0.25">
      <c r="A949" s="38" t="s">
        <v>2407</v>
      </c>
      <c r="B949" s="38" t="s">
        <v>24</v>
      </c>
      <c r="C949" s="39">
        <v>3691.56</v>
      </c>
      <c r="D949" s="38" t="s">
        <v>40</v>
      </c>
      <c r="E949" s="38" t="s">
        <v>448</v>
      </c>
      <c r="F949" s="40">
        <v>3960</v>
      </c>
      <c r="G949" s="39">
        <v>14618577.6</v>
      </c>
      <c r="H949" s="38" t="s">
        <v>1161</v>
      </c>
    </row>
    <row r="950" spans="1:8" ht="15.75" customHeight="1" x14ac:dyDescent="0.25">
      <c r="A950" s="38" t="s">
        <v>2407</v>
      </c>
      <c r="B950" s="38" t="s">
        <v>24</v>
      </c>
      <c r="C950" s="39">
        <v>3697.61</v>
      </c>
      <c r="D950" s="38" t="s">
        <v>156</v>
      </c>
      <c r="E950" s="38" t="s">
        <v>1162</v>
      </c>
      <c r="F950" s="40">
        <v>3960</v>
      </c>
      <c r="G950" s="39">
        <v>14642535.6</v>
      </c>
      <c r="H950" s="38" t="s">
        <v>1163</v>
      </c>
    </row>
    <row r="951" spans="1:8" ht="15.75" customHeight="1" x14ac:dyDescent="0.25">
      <c r="A951" s="38" t="s">
        <v>2407</v>
      </c>
      <c r="B951" s="38" t="s">
        <v>24</v>
      </c>
      <c r="C951" s="39">
        <v>3812.24</v>
      </c>
      <c r="D951" s="38" t="s">
        <v>29</v>
      </c>
      <c r="E951" s="38" t="s">
        <v>1164</v>
      </c>
      <c r="F951" s="40">
        <v>3960</v>
      </c>
      <c r="G951" s="39">
        <v>15096470.4</v>
      </c>
      <c r="H951" s="38" t="s">
        <v>1165</v>
      </c>
    </row>
    <row r="952" spans="1:8" ht="15.75" customHeight="1" x14ac:dyDescent="0.25">
      <c r="A952" s="38" t="s">
        <v>2407</v>
      </c>
      <c r="B952" s="38" t="s">
        <v>24</v>
      </c>
      <c r="C952" s="39">
        <v>3859.37</v>
      </c>
      <c r="D952" s="38" t="s">
        <v>85</v>
      </c>
      <c r="E952" s="38" t="s">
        <v>1162</v>
      </c>
      <c r="F952" s="40">
        <v>3960</v>
      </c>
      <c r="G952" s="39">
        <v>15283105.199999999</v>
      </c>
      <c r="H952" s="41" t="s">
        <v>1166</v>
      </c>
    </row>
    <row r="953" spans="1:8" ht="15.75" customHeight="1" x14ac:dyDescent="0.25">
      <c r="C953" s="36"/>
      <c r="F953" s="42"/>
      <c r="G953" s="36"/>
    </row>
    <row r="954" spans="1:8" ht="15.75" customHeight="1" x14ac:dyDescent="0.25">
      <c r="A954" s="93" t="s">
        <v>1167</v>
      </c>
      <c r="B954" s="94"/>
      <c r="C954" s="94"/>
      <c r="D954" s="94"/>
      <c r="E954" s="94"/>
      <c r="F954" s="94"/>
      <c r="G954" s="94"/>
      <c r="H954" s="95"/>
    </row>
    <row r="955" spans="1:8" ht="15.75" customHeight="1" x14ac:dyDescent="0.25">
      <c r="C955" s="36"/>
      <c r="E955" s="1" t="s">
        <v>2347</v>
      </c>
      <c r="F955" s="37">
        <v>1008</v>
      </c>
      <c r="G955" s="36"/>
    </row>
    <row r="956" spans="1:8" ht="15.75" customHeight="1" x14ac:dyDescent="0.25">
      <c r="A956" s="38" t="s">
        <v>11</v>
      </c>
      <c r="B956" s="38" t="s">
        <v>12</v>
      </c>
      <c r="C956" s="38" t="s">
        <v>13</v>
      </c>
      <c r="D956" s="38" t="s">
        <v>17</v>
      </c>
      <c r="E956" s="38" t="s">
        <v>18</v>
      </c>
      <c r="F956" s="38" t="s">
        <v>19</v>
      </c>
      <c r="G956" s="38" t="s">
        <v>20</v>
      </c>
      <c r="H956" s="38" t="s">
        <v>21</v>
      </c>
    </row>
    <row r="957" spans="1:8" ht="15.75" customHeight="1" x14ac:dyDescent="0.25">
      <c r="A957" s="38" t="s">
        <v>2408</v>
      </c>
      <c r="B957" s="38" t="s">
        <v>24</v>
      </c>
      <c r="C957" s="39">
        <v>125991.42</v>
      </c>
      <c r="D957" s="38" t="s">
        <v>189</v>
      </c>
      <c r="E957" s="38" t="s">
        <v>1169</v>
      </c>
      <c r="F957" s="40">
        <v>1008</v>
      </c>
      <c r="G957" s="39">
        <v>126999351.36</v>
      </c>
      <c r="H957" s="41" t="s">
        <v>1170</v>
      </c>
    </row>
    <row r="958" spans="1:8" ht="15.75" customHeight="1" x14ac:dyDescent="0.25">
      <c r="A958" s="38" t="s">
        <v>2408</v>
      </c>
      <c r="B958" s="38" t="s">
        <v>24</v>
      </c>
      <c r="C958" s="39">
        <v>127700.76</v>
      </c>
      <c r="D958" s="38" t="s">
        <v>398</v>
      </c>
      <c r="E958" s="38" t="s">
        <v>1171</v>
      </c>
      <c r="F958" s="40">
        <v>1008</v>
      </c>
      <c r="G958" s="39">
        <v>128722366.08</v>
      </c>
      <c r="H958" s="41" t="s">
        <v>1172</v>
      </c>
    </row>
    <row r="959" spans="1:8" ht="15.75" customHeight="1" x14ac:dyDescent="0.25">
      <c r="A959" s="38" t="s">
        <v>2408</v>
      </c>
      <c r="B959" s="38" t="s">
        <v>24</v>
      </c>
      <c r="C959" s="39">
        <v>128805</v>
      </c>
      <c r="D959" s="38" t="s">
        <v>443</v>
      </c>
      <c r="E959" s="38" t="s">
        <v>1173</v>
      </c>
      <c r="F959" s="40">
        <v>1008</v>
      </c>
      <c r="G959" s="39">
        <v>129835440</v>
      </c>
      <c r="H959" s="41" t="s">
        <v>1174</v>
      </c>
    </row>
    <row r="960" spans="1:8" ht="15.75" customHeight="1" x14ac:dyDescent="0.25">
      <c r="A960" s="38" t="s">
        <v>2408</v>
      </c>
      <c r="B960" s="38" t="s">
        <v>24</v>
      </c>
      <c r="C960" s="39">
        <v>138776.95000000001</v>
      </c>
      <c r="D960" s="38" t="s">
        <v>70</v>
      </c>
      <c r="E960" s="38" t="s">
        <v>1175</v>
      </c>
      <c r="F960" s="40">
        <v>1008</v>
      </c>
      <c r="G960" s="39">
        <v>139887165.59999999</v>
      </c>
      <c r="H960" s="41" t="s">
        <v>1176</v>
      </c>
    </row>
    <row r="961" spans="1:8" ht="15.75" customHeight="1" x14ac:dyDescent="0.25">
      <c r="A961" s="38" t="s">
        <v>2408</v>
      </c>
      <c r="B961" s="38" t="s">
        <v>24</v>
      </c>
      <c r="C961" s="39">
        <v>141663.41</v>
      </c>
      <c r="D961" s="38" t="s">
        <v>29</v>
      </c>
      <c r="E961" s="38" t="s">
        <v>1177</v>
      </c>
      <c r="F961" s="40">
        <v>1008</v>
      </c>
      <c r="G961" s="39">
        <v>142796717.28</v>
      </c>
      <c r="H961" s="38" t="s">
        <v>1178</v>
      </c>
    </row>
    <row r="962" spans="1:8" ht="15.75" customHeight="1" x14ac:dyDescent="0.25">
      <c r="A962" s="38" t="s">
        <v>2408</v>
      </c>
      <c r="B962" s="38" t="s">
        <v>24</v>
      </c>
      <c r="C962" s="39">
        <v>149055.82999999999</v>
      </c>
      <c r="D962" s="38" t="s">
        <v>40</v>
      </c>
      <c r="E962" s="38" t="s">
        <v>1179</v>
      </c>
      <c r="F962" s="40">
        <v>1008</v>
      </c>
      <c r="G962" s="39">
        <v>150248276.63999999</v>
      </c>
      <c r="H962" s="41" t="s">
        <v>1180</v>
      </c>
    </row>
    <row r="963" spans="1:8" ht="15.75" customHeight="1" x14ac:dyDescent="0.25">
      <c r="A963" s="38" t="s">
        <v>2408</v>
      </c>
      <c r="B963" s="38" t="s">
        <v>24</v>
      </c>
      <c r="C963" s="39">
        <v>156545</v>
      </c>
      <c r="D963" s="38" t="s">
        <v>25</v>
      </c>
      <c r="E963" s="38" t="s">
        <v>1179</v>
      </c>
      <c r="F963" s="40">
        <v>1008</v>
      </c>
      <c r="G963" s="39">
        <v>157797360</v>
      </c>
      <c r="H963" s="38" t="s">
        <v>1181</v>
      </c>
    </row>
    <row r="964" spans="1:8" ht="15.75" customHeight="1" x14ac:dyDescent="0.25">
      <c r="A964" s="38" t="s">
        <v>2408</v>
      </c>
      <c r="B964" s="38" t="s">
        <v>24</v>
      </c>
      <c r="C964" s="39">
        <v>158360.26999999999</v>
      </c>
      <c r="D964" s="38" t="s">
        <v>45</v>
      </c>
      <c r="E964" s="38" t="s">
        <v>1179</v>
      </c>
      <c r="F964" s="40">
        <v>1008</v>
      </c>
      <c r="G964" s="39">
        <v>159627152.16</v>
      </c>
      <c r="H964" s="38" t="s">
        <v>1182</v>
      </c>
    </row>
    <row r="965" spans="1:8" ht="15.75" customHeight="1" x14ac:dyDescent="0.25">
      <c r="C965" s="36"/>
      <c r="F965" s="42"/>
      <c r="G965" s="36"/>
    </row>
    <row r="966" spans="1:8" ht="15.75" customHeight="1" x14ac:dyDescent="0.25">
      <c r="A966" s="93" t="s">
        <v>1183</v>
      </c>
      <c r="B966" s="94"/>
      <c r="C966" s="94"/>
      <c r="D966" s="94"/>
      <c r="E966" s="94"/>
      <c r="F966" s="94"/>
      <c r="G966" s="94"/>
      <c r="H966" s="95"/>
    </row>
    <row r="967" spans="1:8" ht="15.75" customHeight="1" x14ac:dyDescent="0.25">
      <c r="C967" s="36"/>
      <c r="E967" s="1" t="s">
        <v>2347</v>
      </c>
      <c r="F967" s="37">
        <v>1008</v>
      </c>
      <c r="G967" s="36"/>
    </row>
    <row r="968" spans="1:8" ht="15.75" customHeight="1" x14ac:dyDescent="0.25">
      <c r="A968" s="38" t="s">
        <v>11</v>
      </c>
      <c r="B968" s="38" t="s">
        <v>12</v>
      </c>
      <c r="C968" s="38" t="s">
        <v>13</v>
      </c>
      <c r="D968" s="38" t="s">
        <v>17</v>
      </c>
      <c r="E968" s="38" t="s">
        <v>18</v>
      </c>
      <c r="F968" s="38" t="s">
        <v>19</v>
      </c>
      <c r="G968" s="38" t="s">
        <v>20</v>
      </c>
      <c r="H968" s="38" t="s">
        <v>21</v>
      </c>
    </row>
    <row r="969" spans="1:8" ht="15.75" customHeight="1" x14ac:dyDescent="0.25">
      <c r="A969" s="38" t="s">
        <v>2409</v>
      </c>
      <c r="B969" s="38" t="s">
        <v>24</v>
      </c>
      <c r="C969" s="39">
        <v>125991.42</v>
      </c>
      <c r="D969" s="38" t="s">
        <v>189</v>
      </c>
      <c r="E969" s="38" t="s">
        <v>1184</v>
      </c>
      <c r="F969" s="40">
        <v>1008</v>
      </c>
      <c r="G969" s="39">
        <v>126999351.36</v>
      </c>
      <c r="H969" s="41" t="s">
        <v>1185</v>
      </c>
    </row>
    <row r="970" spans="1:8" ht="15.75" customHeight="1" x14ac:dyDescent="0.25">
      <c r="A970" s="38" t="s">
        <v>2409</v>
      </c>
      <c r="B970" s="38" t="s">
        <v>24</v>
      </c>
      <c r="C970" s="39">
        <v>127700.76</v>
      </c>
      <c r="D970" s="38" t="s">
        <v>398</v>
      </c>
      <c r="E970" s="38" t="s">
        <v>1171</v>
      </c>
      <c r="F970" s="40">
        <v>1008</v>
      </c>
      <c r="G970" s="39">
        <v>128722366.08</v>
      </c>
      <c r="H970" s="41" t="s">
        <v>1186</v>
      </c>
    </row>
    <row r="971" spans="1:8" ht="15.75" customHeight="1" x14ac:dyDescent="0.25">
      <c r="A971" s="38" t="s">
        <v>2409</v>
      </c>
      <c r="B971" s="38" t="s">
        <v>24</v>
      </c>
      <c r="C971" s="39">
        <v>128805</v>
      </c>
      <c r="D971" s="38" t="s">
        <v>443</v>
      </c>
      <c r="E971" s="38" t="s">
        <v>1187</v>
      </c>
      <c r="F971" s="40">
        <v>1008</v>
      </c>
      <c r="G971" s="39">
        <v>129835440</v>
      </c>
      <c r="H971" s="41" t="s">
        <v>1174</v>
      </c>
    </row>
    <row r="972" spans="1:8" ht="15.75" customHeight="1" x14ac:dyDescent="0.25">
      <c r="A972" s="38" t="s">
        <v>2409</v>
      </c>
      <c r="B972" s="38" t="s">
        <v>24</v>
      </c>
      <c r="C972" s="39">
        <v>138776.95000000001</v>
      </c>
      <c r="D972" s="38" t="s">
        <v>70</v>
      </c>
      <c r="E972" s="38" t="s">
        <v>1188</v>
      </c>
      <c r="F972" s="40">
        <v>1008</v>
      </c>
      <c r="G972" s="39">
        <v>139887165.59999999</v>
      </c>
      <c r="H972" s="41" t="s">
        <v>1189</v>
      </c>
    </row>
    <row r="973" spans="1:8" ht="15.75" customHeight="1" x14ac:dyDescent="0.25">
      <c r="A973" s="38" t="s">
        <v>2409</v>
      </c>
      <c r="B973" s="38" t="s">
        <v>24</v>
      </c>
      <c r="C973" s="39">
        <v>141663</v>
      </c>
      <c r="D973" s="38" t="s">
        <v>29</v>
      </c>
      <c r="E973" s="38" t="s">
        <v>1177</v>
      </c>
      <c r="F973" s="40">
        <v>1008</v>
      </c>
      <c r="G973" s="39">
        <v>142796304</v>
      </c>
      <c r="H973" s="38" t="s">
        <v>1178</v>
      </c>
    </row>
    <row r="974" spans="1:8" ht="15.75" customHeight="1" x14ac:dyDescent="0.25">
      <c r="A974" s="38" t="s">
        <v>2409</v>
      </c>
      <c r="B974" s="38" t="s">
        <v>24</v>
      </c>
      <c r="C974" s="39">
        <v>149055.82999999999</v>
      </c>
      <c r="D974" s="38" t="s">
        <v>40</v>
      </c>
      <c r="E974" s="38" t="s">
        <v>1190</v>
      </c>
      <c r="F974" s="40">
        <v>1008</v>
      </c>
      <c r="G974" s="39">
        <v>150248276.63999999</v>
      </c>
      <c r="H974" s="38" t="s">
        <v>1191</v>
      </c>
    </row>
    <row r="975" spans="1:8" ht="15.75" customHeight="1" x14ac:dyDescent="0.25">
      <c r="A975" s="38" t="s">
        <v>2409</v>
      </c>
      <c r="B975" s="38" t="s">
        <v>24</v>
      </c>
      <c r="C975" s="39">
        <v>158000</v>
      </c>
      <c r="D975" s="38" t="s">
        <v>25</v>
      </c>
      <c r="E975" s="38" t="s">
        <v>1179</v>
      </c>
      <c r="F975" s="40">
        <v>1008</v>
      </c>
      <c r="G975" s="39">
        <v>159264000</v>
      </c>
      <c r="H975" s="38" t="s">
        <v>1181</v>
      </c>
    </row>
    <row r="976" spans="1:8" ht="15.75" customHeight="1" x14ac:dyDescent="0.25">
      <c r="A976" s="38" t="s">
        <v>2409</v>
      </c>
      <c r="B976" s="38" t="s">
        <v>24</v>
      </c>
      <c r="C976" s="39">
        <v>158360.26999999999</v>
      </c>
      <c r="D976" s="38" t="s">
        <v>45</v>
      </c>
      <c r="E976" s="38" t="s">
        <v>1179</v>
      </c>
      <c r="F976" s="40">
        <v>1008</v>
      </c>
      <c r="G976" s="39">
        <v>159627152.16</v>
      </c>
      <c r="H976" s="38" t="s">
        <v>1192</v>
      </c>
    </row>
    <row r="977" spans="1:8" ht="15.75" customHeight="1" x14ac:dyDescent="0.25">
      <c r="C977" s="36"/>
      <c r="F977" s="42"/>
      <c r="G977" s="36"/>
    </row>
    <row r="978" spans="1:8" ht="15.75" customHeight="1" x14ac:dyDescent="0.25">
      <c r="A978" s="93" t="s">
        <v>1193</v>
      </c>
      <c r="B978" s="94"/>
      <c r="C978" s="94"/>
      <c r="D978" s="94"/>
      <c r="E978" s="94"/>
      <c r="F978" s="94"/>
      <c r="G978" s="94"/>
      <c r="H978" s="95"/>
    </row>
    <row r="979" spans="1:8" ht="15.75" customHeight="1" x14ac:dyDescent="0.25">
      <c r="C979" s="36"/>
      <c r="E979" s="1" t="s">
        <v>2347</v>
      </c>
      <c r="F979" s="37">
        <v>800</v>
      </c>
      <c r="G979" s="36"/>
    </row>
    <row r="980" spans="1:8" ht="15.75" customHeight="1" x14ac:dyDescent="0.25">
      <c r="A980" s="38" t="s">
        <v>11</v>
      </c>
      <c r="B980" s="38" t="s">
        <v>12</v>
      </c>
      <c r="C980" s="38" t="s">
        <v>13</v>
      </c>
      <c r="D980" s="38" t="s">
        <v>17</v>
      </c>
      <c r="E980" s="38" t="s">
        <v>18</v>
      </c>
      <c r="F980" s="38" t="s">
        <v>19</v>
      </c>
      <c r="G980" s="38" t="s">
        <v>20</v>
      </c>
      <c r="H980" s="38" t="s">
        <v>21</v>
      </c>
    </row>
    <row r="981" spans="1:8" ht="15.75" customHeight="1" x14ac:dyDescent="0.25">
      <c r="A981" s="38" t="s">
        <v>2410</v>
      </c>
      <c r="B981" s="38" t="s">
        <v>24</v>
      </c>
      <c r="C981" s="39">
        <v>201742.85</v>
      </c>
      <c r="D981" s="38" t="s">
        <v>156</v>
      </c>
      <c r="E981" s="38" t="s">
        <v>227</v>
      </c>
      <c r="F981" s="40">
        <v>800</v>
      </c>
      <c r="G981" s="39">
        <v>161394280</v>
      </c>
      <c r="H981" s="38" t="s">
        <v>1195</v>
      </c>
    </row>
    <row r="982" spans="1:8" ht="15.75" customHeight="1" x14ac:dyDescent="0.25">
      <c r="A982" s="38" t="s">
        <v>2410</v>
      </c>
      <c r="B982" s="38" t="s">
        <v>24</v>
      </c>
      <c r="C982" s="39">
        <v>341177</v>
      </c>
      <c r="D982" s="38" t="s">
        <v>54</v>
      </c>
      <c r="E982" s="38" t="s">
        <v>1196</v>
      </c>
      <c r="F982" s="40">
        <v>800</v>
      </c>
      <c r="G982" s="39">
        <v>272941600</v>
      </c>
      <c r="H982" s="41" t="s">
        <v>1197</v>
      </c>
    </row>
    <row r="983" spans="1:8" ht="15.75" customHeight="1" x14ac:dyDescent="0.25">
      <c r="A983" s="38" t="s">
        <v>2410</v>
      </c>
      <c r="B983" s="38" t="s">
        <v>24</v>
      </c>
      <c r="C983" s="39">
        <v>366851.94</v>
      </c>
      <c r="D983" s="38" t="s">
        <v>189</v>
      </c>
      <c r="E983" s="38" t="s">
        <v>1198</v>
      </c>
      <c r="F983" s="40">
        <v>800</v>
      </c>
      <c r="G983" s="39">
        <v>293481552</v>
      </c>
      <c r="H983" s="41" t="s">
        <v>1199</v>
      </c>
    </row>
    <row r="984" spans="1:8" ht="15.75" customHeight="1" x14ac:dyDescent="0.25">
      <c r="A984" s="38" t="s">
        <v>2410</v>
      </c>
      <c r="B984" s="38" t="s">
        <v>24</v>
      </c>
      <c r="C984" s="39">
        <v>374294.6</v>
      </c>
      <c r="D984" s="38" t="s">
        <v>67</v>
      </c>
      <c r="E984" s="38" t="s">
        <v>396</v>
      </c>
      <c r="F984" s="40">
        <v>800</v>
      </c>
      <c r="G984" s="39">
        <v>299435680</v>
      </c>
      <c r="H984" s="41" t="s">
        <v>1200</v>
      </c>
    </row>
    <row r="985" spans="1:8" ht="15.75" customHeight="1" x14ac:dyDescent="0.25">
      <c r="A985" s="38" t="s">
        <v>2410</v>
      </c>
      <c r="B985" s="38" t="s">
        <v>24</v>
      </c>
      <c r="C985" s="39">
        <v>385333.94</v>
      </c>
      <c r="D985" s="38" t="s">
        <v>70</v>
      </c>
      <c r="E985" s="38" t="s">
        <v>1201</v>
      </c>
      <c r="F985" s="40">
        <v>800</v>
      </c>
      <c r="G985" s="39">
        <v>308267152</v>
      </c>
      <c r="H985" s="41" t="s">
        <v>1202</v>
      </c>
    </row>
    <row r="986" spans="1:8" ht="15.75" customHeight="1" x14ac:dyDescent="0.25">
      <c r="A986" s="38" t="s">
        <v>2410</v>
      </c>
      <c r="B986" s="38" t="s">
        <v>24</v>
      </c>
      <c r="C986" s="39">
        <v>410548</v>
      </c>
      <c r="D986" s="38" t="s">
        <v>443</v>
      </c>
      <c r="E986" s="38" t="s">
        <v>1203</v>
      </c>
      <c r="F986" s="40">
        <v>800</v>
      </c>
      <c r="G986" s="39">
        <v>328438400</v>
      </c>
      <c r="H986" s="41" t="s">
        <v>1204</v>
      </c>
    </row>
    <row r="987" spans="1:8" ht="15.75" customHeight="1" x14ac:dyDescent="0.25">
      <c r="A987" s="38" t="s">
        <v>2410</v>
      </c>
      <c r="B987" s="38" t="s">
        <v>24</v>
      </c>
      <c r="C987" s="39">
        <v>439218.44</v>
      </c>
      <c r="D987" s="38" t="s">
        <v>40</v>
      </c>
      <c r="E987" s="38" t="s">
        <v>227</v>
      </c>
      <c r="F987" s="40">
        <v>800</v>
      </c>
      <c r="G987" s="39">
        <v>351374752</v>
      </c>
      <c r="H987" s="41" t="s">
        <v>1205</v>
      </c>
    </row>
    <row r="988" spans="1:8" ht="15.75" customHeight="1" x14ac:dyDescent="0.25">
      <c r="A988" s="38" t="s">
        <v>2410</v>
      </c>
      <c r="B988" s="38" t="s">
        <v>24</v>
      </c>
      <c r="C988" s="39">
        <v>464921.33</v>
      </c>
      <c r="D988" s="38" t="s">
        <v>29</v>
      </c>
      <c r="E988" s="38" t="s">
        <v>1206</v>
      </c>
      <c r="F988" s="40">
        <v>800</v>
      </c>
      <c r="G988" s="39">
        <v>371937064</v>
      </c>
      <c r="H988" s="38" t="s">
        <v>1207</v>
      </c>
    </row>
    <row r="989" spans="1:8" ht="15.75" customHeight="1" x14ac:dyDescent="0.25">
      <c r="A989" s="38" t="s">
        <v>2410</v>
      </c>
      <c r="B989" s="38" t="s">
        <v>28</v>
      </c>
      <c r="C989" s="39">
        <v>486602.95</v>
      </c>
      <c r="D989" s="38" t="s">
        <v>70</v>
      </c>
      <c r="E989" s="38" t="s">
        <v>1208</v>
      </c>
      <c r="F989" s="40">
        <v>800</v>
      </c>
      <c r="G989" s="39">
        <v>389282360</v>
      </c>
      <c r="H989" s="41" t="s">
        <v>1209</v>
      </c>
    </row>
    <row r="990" spans="1:8" ht="15.75" customHeight="1" x14ac:dyDescent="0.25">
      <c r="A990" s="38" t="s">
        <v>2410</v>
      </c>
      <c r="B990" s="38" t="s">
        <v>24</v>
      </c>
      <c r="C990" s="39">
        <v>505858.52</v>
      </c>
      <c r="D990" s="38" t="s">
        <v>398</v>
      </c>
      <c r="E990" s="38" t="s">
        <v>1210</v>
      </c>
      <c r="F990" s="40">
        <v>800</v>
      </c>
      <c r="G990" s="39">
        <v>404686816</v>
      </c>
      <c r="H990" s="41" t="s">
        <v>1211</v>
      </c>
    </row>
    <row r="991" spans="1:8" ht="15.75" customHeight="1" x14ac:dyDescent="0.25">
      <c r="A991" s="38" t="s">
        <v>2410</v>
      </c>
      <c r="B991" s="38" t="s">
        <v>24</v>
      </c>
      <c r="C991" s="39">
        <v>609947.61</v>
      </c>
      <c r="D991" s="38" t="s">
        <v>45</v>
      </c>
      <c r="E991" s="38" t="s">
        <v>227</v>
      </c>
      <c r="F991" s="40">
        <v>800</v>
      </c>
      <c r="G991" s="39">
        <v>487958088</v>
      </c>
      <c r="H991" s="41" t="s">
        <v>1212</v>
      </c>
    </row>
    <row r="992" spans="1:8" ht="15.75" customHeight="1" x14ac:dyDescent="0.25">
      <c r="A992" s="38" t="s">
        <v>2410</v>
      </c>
      <c r="B992" s="38" t="s">
        <v>28</v>
      </c>
      <c r="C992" s="39">
        <v>609947.61</v>
      </c>
      <c r="D992" s="38" t="s">
        <v>45</v>
      </c>
      <c r="E992" s="38" t="s">
        <v>697</v>
      </c>
      <c r="F992" s="40">
        <v>800</v>
      </c>
      <c r="G992" s="39">
        <v>487958088</v>
      </c>
      <c r="H992" s="41" t="s">
        <v>1213</v>
      </c>
    </row>
    <row r="993" spans="1:8" ht="15.75" customHeight="1" x14ac:dyDescent="0.25">
      <c r="A993" s="38" t="s">
        <v>2410</v>
      </c>
      <c r="B993" s="38" t="s">
        <v>52</v>
      </c>
      <c r="C993" s="39">
        <v>690924.85</v>
      </c>
      <c r="D993" s="38" t="s">
        <v>70</v>
      </c>
      <c r="E993" s="38" t="s">
        <v>1214</v>
      </c>
      <c r="F993" s="40">
        <v>800</v>
      </c>
      <c r="G993" s="39">
        <v>552739880</v>
      </c>
      <c r="H993" s="41" t="s">
        <v>1215</v>
      </c>
    </row>
    <row r="994" spans="1:8" ht="15.75" customHeight="1" x14ac:dyDescent="0.25">
      <c r="A994" s="38" t="s">
        <v>2410</v>
      </c>
      <c r="B994" s="38" t="s">
        <v>24</v>
      </c>
      <c r="C994" s="39">
        <v>698300.2</v>
      </c>
      <c r="D994" s="38" t="s">
        <v>163</v>
      </c>
      <c r="E994" s="41" t="s">
        <v>1216</v>
      </c>
      <c r="F994" s="40">
        <v>800</v>
      </c>
      <c r="G994" s="39">
        <v>558640160</v>
      </c>
      <c r="H994" s="38" t="s">
        <v>1217</v>
      </c>
    </row>
    <row r="995" spans="1:8" ht="15.75" customHeight="1" x14ac:dyDescent="0.25">
      <c r="A995" s="38" t="s">
        <v>2410</v>
      </c>
      <c r="B995" s="38" t="s">
        <v>28</v>
      </c>
      <c r="C995" s="39">
        <v>710272.99</v>
      </c>
      <c r="D995" s="38" t="s">
        <v>40</v>
      </c>
      <c r="E995" s="38" t="s">
        <v>697</v>
      </c>
      <c r="F995" s="40">
        <v>800</v>
      </c>
      <c r="G995" s="39">
        <v>568218392</v>
      </c>
      <c r="H995" s="41" t="s">
        <v>1218</v>
      </c>
    </row>
    <row r="996" spans="1:8" ht="15.75" customHeight="1" x14ac:dyDescent="0.25">
      <c r="A996" s="38" t="s">
        <v>2410</v>
      </c>
      <c r="B996" s="38" t="s">
        <v>261</v>
      </c>
      <c r="C996" s="39">
        <v>3856988.95</v>
      </c>
      <c r="D996" s="38" t="s">
        <v>70</v>
      </c>
      <c r="E996" s="38" t="s">
        <v>1219</v>
      </c>
      <c r="F996" s="40">
        <v>800</v>
      </c>
      <c r="G996" s="39">
        <v>3085591160</v>
      </c>
      <c r="H996" s="41" t="s">
        <v>1220</v>
      </c>
    </row>
    <row r="997" spans="1:8" ht="15.75" customHeight="1" x14ac:dyDescent="0.25">
      <c r="A997" s="38" t="s">
        <v>2410</v>
      </c>
      <c r="B997" s="38" t="s">
        <v>52</v>
      </c>
      <c r="C997" s="39">
        <v>3960220.02</v>
      </c>
      <c r="D997" s="38" t="s">
        <v>40</v>
      </c>
      <c r="E997" s="38" t="s">
        <v>1221</v>
      </c>
      <c r="F997" s="40">
        <v>800</v>
      </c>
      <c r="G997" s="39">
        <v>3168176016</v>
      </c>
      <c r="H997" s="41" t="s">
        <v>1222</v>
      </c>
    </row>
    <row r="998" spans="1:8" ht="15.75" customHeight="1" x14ac:dyDescent="0.25">
      <c r="C998" s="36"/>
      <c r="F998" s="42"/>
      <c r="G998" s="36"/>
    </row>
    <row r="999" spans="1:8" ht="15.75" customHeight="1" x14ac:dyDescent="0.25">
      <c r="A999" s="93" t="s">
        <v>1223</v>
      </c>
      <c r="B999" s="94"/>
      <c r="C999" s="94"/>
      <c r="D999" s="94"/>
      <c r="E999" s="94"/>
      <c r="F999" s="94"/>
      <c r="G999" s="94"/>
      <c r="H999" s="95"/>
    </row>
    <row r="1000" spans="1:8" ht="15.75" customHeight="1" x14ac:dyDescent="0.25">
      <c r="C1000" s="36"/>
      <c r="E1000" s="1" t="s">
        <v>2347</v>
      </c>
      <c r="F1000" s="37">
        <v>100</v>
      </c>
      <c r="G1000" s="36"/>
    </row>
    <row r="1001" spans="1:8" ht="15.75" customHeight="1" x14ac:dyDescent="0.25">
      <c r="A1001" s="38" t="s">
        <v>11</v>
      </c>
      <c r="B1001" s="38" t="s">
        <v>12</v>
      </c>
      <c r="C1001" s="38" t="s">
        <v>13</v>
      </c>
      <c r="D1001" s="38" t="s">
        <v>17</v>
      </c>
      <c r="E1001" s="38" t="s">
        <v>18</v>
      </c>
      <c r="F1001" s="38" t="s">
        <v>19</v>
      </c>
      <c r="G1001" s="38" t="s">
        <v>20</v>
      </c>
      <c r="H1001" s="38" t="s">
        <v>21</v>
      </c>
    </row>
    <row r="1002" spans="1:8" ht="15.75" customHeight="1" x14ac:dyDescent="0.25">
      <c r="A1002" s="38" t="s">
        <v>2411</v>
      </c>
      <c r="B1002" s="38" t="s">
        <v>24</v>
      </c>
      <c r="C1002" s="39">
        <v>68235</v>
      </c>
      <c r="D1002" s="38" t="s">
        <v>54</v>
      </c>
      <c r="E1002" s="38" t="s">
        <v>1196</v>
      </c>
      <c r="F1002" s="40">
        <v>100</v>
      </c>
      <c r="G1002" s="39">
        <v>6823500</v>
      </c>
      <c r="H1002" s="41" t="s">
        <v>1224</v>
      </c>
    </row>
    <row r="1003" spans="1:8" ht="15.75" customHeight="1" x14ac:dyDescent="0.25">
      <c r="A1003" s="38" t="s">
        <v>2411</v>
      </c>
      <c r="B1003" s="38" t="s">
        <v>24</v>
      </c>
      <c r="C1003" s="39">
        <v>73370.460000000006</v>
      </c>
      <c r="D1003" s="38" t="s">
        <v>189</v>
      </c>
      <c r="E1003" s="38" t="s">
        <v>1225</v>
      </c>
      <c r="F1003" s="40">
        <v>100</v>
      </c>
      <c r="G1003" s="39">
        <v>7337046</v>
      </c>
      <c r="H1003" s="41" t="s">
        <v>1226</v>
      </c>
    </row>
    <row r="1004" spans="1:8" ht="15.75" customHeight="1" x14ac:dyDescent="0.25">
      <c r="A1004" s="38" t="s">
        <v>2411</v>
      </c>
      <c r="B1004" s="38" t="s">
        <v>24</v>
      </c>
      <c r="C1004" s="39">
        <v>74858.990000000005</v>
      </c>
      <c r="D1004" s="38" t="s">
        <v>67</v>
      </c>
      <c r="E1004" s="38" t="s">
        <v>396</v>
      </c>
      <c r="F1004" s="40">
        <v>100</v>
      </c>
      <c r="G1004" s="39">
        <v>7485899</v>
      </c>
      <c r="H1004" s="41" t="s">
        <v>1227</v>
      </c>
    </row>
    <row r="1005" spans="1:8" ht="15.75" customHeight="1" x14ac:dyDescent="0.25">
      <c r="A1005" s="38" t="s">
        <v>2411</v>
      </c>
      <c r="B1005" s="38" t="s">
        <v>24</v>
      </c>
      <c r="C1005" s="39">
        <v>77066.81</v>
      </c>
      <c r="D1005" s="38" t="s">
        <v>70</v>
      </c>
      <c r="E1005" s="38" t="s">
        <v>1228</v>
      </c>
      <c r="F1005" s="40">
        <v>100</v>
      </c>
      <c r="G1005" s="39">
        <v>7706681</v>
      </c>
      <c r="H1005" s="41" t="s">
        <v>1229</v>
      </c>
    </row>
    <row r="1006" spans="1:8" ht="15.75" customHeight="1" x14ac:dyDescent="0.25">
      <c r="A1006" s="38" t="s">
        <v>2411</v>
      </c>
      <c r="B1006" s="38" t="s">
        <v>24</v>
      </c>
      <c r="C1006" s="39">
        <v>82110</v>
      </c>
      <c r="D1006" s="38" t="s">
        <v>443</v>
      </c>
      <c r="E1006" s="38" t="s">
        <v>1203</v>
      </c>
      <c r="F1006" s="40">
        <v>100</v>
      </c>
      <c r="G1006" s="39">
        <v>8211000</v>
      </c>
      <c r="H1006" s="41" t="s">
        <v>1204</v>
      </c>
    </row>
    <row r="1007" spans="1:8" ht="15.75" customHeight="1" x14ac:dyDescent="0.25">
      <c r="A1007" s="38" t="s">
        <v>2411</v>
      </c>
      <c r="B1007" s="38" t="s">
        <v>24</v>
      </c>
      <c r="C1007" s="39">
        <v>88307.08</v>
      </c>
      <c r="D1007" s="38" t="s">
        <v>45</v>
      </c>
      <c r="E1007" s="38" t="s">
        <v>853</v>
      </c>
      <c r="F1007" s="40">
        <v>100</v>
      </c>
      <c r="G1007" s="39">
        <v>8830708</v>
      </c>
      <c r="H1007" s="41" t="s">
        <v>1230</v>
      </c>
    </row>
    <row r="1008" spans="1:8" ht="15.75" customHeight="1" x14ac:dyDescent="0.25">
      <c r="A1008" s="38" t="s">
        <v>2411</v>
      </c>
      <c r="B1008" s="38" t="s">
        <v>28</v>
      </c>
      <c r="C1008" s="39">
        <v>88307.08</v>
      </c>
      <c r="D1008" s="38" t="s">
        <v>45</v>
      </c>
      <c r="E1008" s="38" t="s">
        <v>227</v>
      </c>
      <c r="F1008" s="40">
        <v>100</v>
      </c>
      <c r="G1008" s="39">
        <v>8830708</v>
      </c>
      <c r="H1008" s="41" t="s">
        <v>1231</v>
      </c>
    </row>
    <row r="1009" spans="1:8" ht="15.75" customHeight="1" x14ac:dyDescent="0.25">
      <c r="A1009" s="38" t="s">
        <v>2411</v>
      </c>
      <c r="B1009" s="38" t="s">
        <v>24</v>
      </c>
      <c r="C1009" s="39">
        <v>92325.67</v>
      </c>
      <c r="D1009" s="38" t="s">
        <v>40</v>
      </c>
      <c r="E1009" s="38" t="s">
        <v>227</v>
      </c>
      <c r="F1009" s="40">
        <v>100</v>
      </c>
      <c r="G1009" s="39">
        <v>9232567</v>
      </c>
      <c r="H1009" s="41" t="s">
        <v>1232</v>
      </c>
    </row>
    <row r="1010" spans="1:8" ht="15.75" customHeight="1" x14ac:dyDescent="0.25">
      <c r="A1010" s="38" t="s">
        <v>2411</v>
      </c>
      <c r="B1010" s="38" t="s">
        <v>24</v>
      </c>
      <c r="C1010" s="39">
        <v>92986.41</v>
      </c>
      <c r="D1010" s="38" t="s">
        <v>29</v>
      </c>
      <c r="E1010" s="38" t="s">
        <v>1206</v>
      </c>
      <c r="F1010" s="40">
        <v>100</v>
      </c>
      <c r="G1010" s="39">
        <v>9298641</v>
      </c>
      <c r="H1010" s="38" t="s">
        <v>1207</v>
      </c>
    </row>
    <row r="1011" spans="1:8" ht="15.75" customHeight="1" x14ac:dyDescent="0.25">
      <c r="A1011" s="38" t="s">
        <v>2411</v>
      </c>
      <c r="B1011" s="38" t="s">
        <v>28</v>
      </c>
      <c r="C1011" s="39">
        <v>97320.68</v>
      </c>
      <c r="D1011" s="38" t="s">
        <v>70</v>
      </c>
      <c r="E1011" s="38" t="s">
        <v>1233</v>
      </c>
      <c r="F1011" s="40">
        <v>100</v>
      </c>
      <c r="G1011" s="39">
        <v>9732068</v>
      </c>
      <c r="H1011" s="41" t="s">
        <v>1234</v>
      </c>
    </row>
    <row r="1012" spans="1:8" ht="15.75" customHeight="1" x14ac:dyDescent="0.25">
      <c r="A1012" s="38" t="s">
        <v>2411</v>
      </c>
      <c r="B1012" s="38" t="s">
        <v>24</v>
      </c>
      <c r="C1012" s="39">
        <v>101164.89</v>
      </c>
      <c r="D1012" s="38" t="s">
        <v>398</v>
      </c>
      <c r="E1012" s="38" t="s">
        <v>1235</v>
      </c>
      <c r="F1012" s="40">
        <v>100</v>
      </c>
      <c r="G1012" s="39">
        <v>10116489</v>
      </c>
      <c r="H1012" s="41" t="s">
        <v>1236</v>
      </c>
    </row>
    <row r="1013" spans="1:8" ht="15.75" customHeight="1" x14ac:dyDescent="0.25">
      <c r="A1013" s="38" t="s">
        <v>2411</v>
      </c>
      <c r="B1013" s="38" t="s">
        <v>52</v>
      </c>
      <c r="C1013" s="39">
        <v>138508.34</v>
      </c>
      <c r="D1013" s="38" t="s">
        <v>70</v>
      </c>
      <c r="E1013" s="38" t="s">
        <v>1237</v>
      </c>
      <c r="F1013" s="40">
        <v>100</v>
      </c>
      <c r="G1013" s="39">
        <v>13850834</v>
      </c>
      <c r="H1013" s="41" t="s">
        <v>1238</v>
      </c>
    </row>
    <row r="1014" spans="1:8" ht="15.75" customHeight="1" x14ac:dyDescent="0.25">
      <c r="A1014" s="38" t="s">
        <v>2411</v>
      </c>
      <c r="B1014" s="38" t="s">
        <v>24</v>
      </c>
      <c r="C1014" s="39">
        <v>139986.94</v>
      </c>
      <c r="D1014" s="38" t="s">
        <v>163</v>
      </c>
      <c r="E1014" s="41" t="s">
        <v>1239</v>
      </c>
      <c r="F1014" s="40">
        <v>100</v>
      </c>
      <c r="G1014" s="39">
        <v>13998694</v>
      </c>
      <c r="H1014" s="41" t="s">
        <v>1240</v>
      </c>
    </row>
    <row r="1015" spans="1:8" ht="15.75" customHeight="1" x14ac:dyDescent="0.25">
      <c r="A1015" s="38" t="s">
        <v>2411</v>
      </c>
      <c r="B1015" s="38" t="s">
        <v>28</v>
      </c>
      <c r="C1015" s="39">
        <v>147849.69</v>
      </c>
      <c r="D1015" s="38" t="s">
        <v>40</v>
      </c>
      <c r="E1015" s="38" t="s">
        <v>1241</v>
      </c>
      <c r="F1015" s="40">
        <v>100</v>
      </c>
      <c r="G1015" s="39">
        <v>14784969</v>
      </c>
      <c r="H1015" s="41" t="s">
        <v>1242</v>
      </c>
    </row>
    <row r="1016" spans="1:8" ht="15.75" customHeight="1" x14ac:dyDescent="0.25">
      <c r="A1016" s="38" t="s">
        <v>2411</v>
      </c>
      <c r="B1016" s="38" t="s">
        <v>24</v>
      </c>
      <c r="C1016" s="39">
        <v>504356.64</v>
      </c>
      <c r="D1016" s="38" t="s">
        <v>156</v>
      </c>
      <c r="E1016" s="38" t="s">
        <v>227</v>
      </c>
      <c r="F1016" s="40">
        <v>100</v>
      </c>
      <c r="G1016" s="39">
        <v>50435664</v>
      </c>
      <c r="H1016" s="38" t="s">
        <v>1195</v>
      </c>
    </row>
    <row r="1017" spans="1:8" ht="15.75" customHeight="1" x14ac:dyDescent="0.25">
      <c r="A1017" s="38" t="s">
        <v>2411</v>
      </c>
      <c r="B1017" s="38" t="s">
        <v>261</v>
      </c>
      <c r="C1017" s="39">
        <v>771398.07</v>
      </c>
      <c r="D1017" s="38" t="s">
        <v>70</v>
      </c>
      <c r="E1017" s="38" t="s">
        <v>1243</v>
      </c>
      <c r="F1017" s="40">
        <v>100</v>
      </c>
      <c r="G1017" s="39">
        <v>77139807</v>
      </c>
      <c r="H1017" s="41" t="s">
        <v>1244</v>
      </c>
    </row>
    <row r="1018" spans="1:8" ht="15.75" customHeight="1" x14ac:dyDescent="0.25">
      <c r="A1018" s="38" t="s">
        <v>2411</v>
      </c>
      <c r="B1018" s="38" t="s">
        <v>52</v>
      </c>
      <c r="C1018" s="39">
        <v>792044.29</v>
      </c>
      <c r="D1018" s="38" t="s">
        <v>40</v>
      </c>
      <c r="E1018" s="38" t="s">
        <v>1221</v>
      </c>
      <c r="F1018" s="40">
        <v>100</v>
      </c>
      <c r="G1018" s="39">
        <v>79204429</v>
      </c>
      <c r="H1018" s="41" t="s">
        <v>1245</v>
      </c>
    </row>
    <row r="1019" spans="1:8" ht="15.75" customHeight="1" x14ac:dyDescent="0.25">
      <c r="C1019" s="36"/>
      <c r="F1019" s="42"/>
      <c r="G1019" s="36"/>
    </row>
    <row r="1020" spans="1:8" ht="15.75" customHeight="1" x14ac:dyDescent="0.25">
      <c r="A1020" s="93" t="s">
        <v>1246</v>
      </c>
      <c r="B1020" s="94"/>
      <c r="C1020" s="94"/>
      <c r="D1020" s="94"/>
      <c r="E1020" s="94"/>
      <c r="F1020" s="94"/>
      <c r="G1020" s="94"/>
      <c r="H1020" s="95"/>
    </row>
    <row r="1021" spans="1:8" ht="15.75" customHeight="1" x14ac:dyDescent="0.25">
      <c r="C1021" s="36"/>
      <c r="E1021" s="1" t="s">
        <v>2347</v>
      </c>
      <c r="F1021" s="37">
        <v>42000</v>
      </c>
      <c r="G1021" s="36"/>
    </row>
    <row r="1022" spans="1:8" ht="15.75" customHeight="1" x14ac:dyDescent="0.25">
      <c r="A1022" s="38" t="s">
        <v>11</v>
      </c>
      <c r="B1022" s="38" t="s">
        <v>12</v>
      </c>
      <c r="C1022" s="38" t="s">
        <v>13</v>
      </c>
      <c r="D1022" s="38" t="s">
        <v>17</v>
      </c>
      <c r="E1022" s="38" t="s">
        <v>18</v>
      </c>
      <c r="F1022" s="38" t="s">
        <v>19</v>
      </c>
      <c r="G1022" s="38" t="s">
        <v>20</v>
      </c>
      <c r="H1022" s="38" t="s">
        <v>21</v>
      </c>
    </row>
    <row r="1023" spans="1:8" ht="15.75" customHeight="1" x14ac:dyDescent="0.25">
      <c r="A1023" s="38" t="s">
        <v>2412</v>
      </c>
      <c r="B1023" s="38" t="s">
        <v>24</v>
      </c>
      <c r="C1023" s="39">
        <v>6236</v>
      </c>
      <c r="D1023" s="38" t="s">
        <v>409</v>
      </c>
      <c r="E1023" s="38" t="s">
        <v>1248</v>
      </c>
      <c r="F1023" s="40">
        <v>42000</v>
      </c>
      <c r="G1023" s="39">
        <v>261912000</v>
      </c>
      <c r="H1023" s="41" t="s">
        <v>1249</v>
      </c>
    </row>
    <row r="1024" spans="1:8" ht="15.75" customHeight="1" x14ac:dyDescent="0.25">
      <c r="A1024" s="38" t="s">
        <v>2412</v>
      </c>
      <c r="B1024" s="38" t="s">
        <v>24</v>
      </c>
      <c r="C1024" s="39">
        <v>6977.44</v>
      </c>
      <c r="D1024" s="38" t="s">
        <v>29</v>
      </c>
      <c r="E1024" s="38" t="s">
        <v>1250</v>
      </c>
      <c r="F1024" s="40">
        <v>42000</v>
      </c>
      <c r="G1024" s="39">
        <v>293052480</v>
      </c>
      <c r="H1024" s="38" t="s">
        <v>1251</v>
      </c>
    </row>
    <row r="1025" spans="1:8" ht="15.75" customHeight="1" x14ac:dyDescent="0.25">
      <c r="A1025" s="38" t="s">
        <v>2412</v>
      </c>
      <c r="B1025" s="38" t="s">
        <v>24</v>
      </c>
      <c r="C1025" s="39">
        <v>7210.18</v>
      </c>
      <c r="D1025" s="38" t="s">
        <v>45</v>
      </c>
      <c r="E1025" s="38" t="s">
        <v>481</v>
      </c>
      <c r="F1025" s="40">
        <v>42000</v>
      </c>
      <c r="G1025" s="39">
        <v>302827560</v>
      </c>
      <c r="H1025" s="38" t="s">
        <v>1252</v>
      </c>
    </row>
    <row r="1026" spans="1:8" ht="15.75" customHeight="1" x14ac:dyDescent="0.25">
      <c r="A1026" s="38" t="s">
        <v>2412</v>
      </c>
      <c r="B1026" s="38" t="s">
        <v>24</v>
      </c>
      <c r="C1026" s="39">
        <v>15642.77</v>
      </c>
      <c r="D1026" s="38" t="s">
        <v>40</v>
      </c>
      <c r="E1026" s="38" t="s">
        <v>1253</v>
      </c>
      <c r="F1026" s="40">
        <v>42000</v>
      </c>
      <c r="G1026" s="39">
        <v>656996340</v>
      </c>
      <c r="H1026" s="38" t="s">
        <v>1254</v>
      </c>
    </row>
    <row r="1027" spans="1:8" ht="15.75" customHeight="1" x14ac:dyDescent="0.25">
      <c r="C1027" s="36"/>
      <c r="F1027" s="42"/>
      <c r="G1027" s="36"/>
    </row>
    <row r="1028" spans="1:8" ht="15.75" customHeight="1" x14ac:dyDescent="0.25">
      <c r="A1028" s="93" t="s">
        <v>1255</v>
      </c>
      <c r="B1028" s="94"/>
      <c r="C1028" s="94"/>
      <c r="D1028" s="94"/>
      <c r="E1028" s="94"/>
      <c r="F1028" s="94"/>
      <c r="G1028" s="94"/>
      <c r="H1028" s="95"/>
    </row>
    <row r="1029" spans="1:8" ht="15.75" customHeight="1" x14ac:dyDescent="0.25">
      <c r="C1029" s="36"/>
      <c r="E1029" s="1" t="s">
        <v>2347</v>
      </c>
      <c r="F1029" s="37">
        <v>6000</v>
      </c>
      <c r="G1029" s="36"/>
    </row>
    <row r="1030" spans="1:8" ht="15.75" customHeight="1" x14ac:dyDescent="0.25">
      <c r="A1030" s="38" t="s">
        <v>11</v>
      </c>
      <c r="B1030" s="38" t="s">
        <v>12</v>
      </c>
      <c r="C1030" s="38" t="s">
        <v>13</v>
      </c>
      <c r="D1030" s="38" t="s">
        <v>17</v>
      </c>
      <c r="E1030" s="38" t="s">
        <v>18</v>
      </c>
      <c r="F1030" s="38" t="s">
        <v>19</v>
      </c>
      <c r="G1030" s="38" t="s">
        <v>20</v>
      </c>
      <c r="H1030" s="38" t="s">
        <v>21</v>
      </c>
    </row>
    <row r="1031" spans="1:8" ht="15.75" customHeight="1" x14ac:dyDescent="0.25">
      <c r="A1031" s="38" t="s">
        <v>2413</v>
      </c>
      <c r="B1031" s="38" t="s">
        <v>24</v>
      </c>
      <c r="C1031" s="39">
        <v>22496.16</v>
      </c>
      <c r="D1031" s="38" t="s">
        <v>45</v>
      </c>
      <c r="E1031" s="38" t="s">
        <v>481</v>
      </c>
      <c r="F1031" s="40">
        <v>6000</v>
      </c>
      <c r="G1031" s="39">
        <v>134976960</v>
      </c>
      <c r="H1031" s="38" t="s">
        <v>1256</v>
      </c>
    </row>
    <row r="1032" spans="1:8" ht="15.75" customHeight="1" x14ac:dyDescent="0.25">
      <c r="A1032" s="38" t="s">
        <v>2413</v>
      </c>
      <c r="B1032" s="38" t="s">
        <v>24</v>
      </c>
      <c r="C1032" s="39">
        <v>54023.9</v>
      </c>
      <c r="D1032" s="38" t="s">
        <v>40</v>
      </c>
      <c r="E1032" s="38" t="s">
        <v>1253</v>
      </c>
      <c r="F1032" s="40">
        <v>6000</v>
      </c>
      <c r="G1032" s="39">
        <v>324143400</v>
      </c>
      <c r="H1032" s="38" t="s">
        <v>1257</v>
      </c>
    </row>
    <row r="1033" spans="1:8" ht="15.75" customHeight="1" x14ac:dyDescent="0.25">
      <c r="C1033" s="36"/>
      <c r="F1033" s="42"/>
      <c r="G1033" s="36"/>
    </row>
    <row r="1034" spans="1:8" ht="15.75" customHeight="1" x14ac:dyDescent="0.25">
      <c r="A1034" s="93" t="s">
        <v>1258</v>
      </c>
      <c r="B1034" s="94"/>
      <c r="C1034" s="94"/>
      <c r="D1034" s="94"/>
      <c r="E1034" s="94"/>
      <c r="F1034" s="94"/>
      <c r="G1034" s="94"/>
      <c r="H1034" s="95"/>
    </row>
    <row r="1035" spans="1:8" ht="15.75" customHeight="1" x14ac:dyDescent="0.25">
      <c r="C1035" s="36"/>
      <c r="E1035" s="1" t="s">
        <v>2347</v>
      </c>
      <c r="F1035" s="37">
        <v>7000</v>
      </c>
      <c r="G1035" s="36"/>
    </row>
    <row r="1036" spans="1:8" ht="15.75" customHeight="1" x14ac:dyDescent="0.25">
      <c r="A1036" s="38" t="s">
        <v>11</v>
      </c>
      <c r="B1036" s="38" t="s">
        <v>12</v>
      </c>
      <c r="C1036" s="38" t="s">
        <v>13</v>
      </c>
      <c r="D1036" s="38" t="s">
        <v>17</v>
      </c>
      <c r="E1036" s="38" t="s">
        <v>18</v>
      </c>
      <c r="F1036" s="38" t="s">
        <v>19</v>
      </c>
      <c r="G1036" s="38" t="s">
        <v>20</v>
      </c>
      <c r="H1036" s="38" t="s">
        <v>21</v>
      </c>
    </row>
    <row r="1037" spans="1:8" ht="15.75" customHeight="1" x14ac:dyDescent="0.25">
      <c r="A1037" s="38" t="s">
        <v>2414</v>
      </c>
      <c r="B1037" s="38" t="s">
        <v>24</v>
      </c>
      <c r="C1037" s="39">
        <v>207423.39</v>
      </c>
      <c r="D1037" s="38" t="s">
        <v>398</v>
      </c>
      <c r="E1037" s="38" t="s">
        <v>1260</v>
      </c>
      <c r="F1037" s="40">
        <v>7000</v>
      </c>
      <c r="G1037" s="39">
        <v>1451963730</v>
      </c>
      <c r="H1037" s="41" t="s">
        <v>1261</v>
      </c>
    </row>
    <row r="1038" spans="1:8" ht="15.75" customHeight="1" x14ac:dyDescent="0.25">
      <c r="A1038" s="38" t="s">
        <v>2414</v>
      </c>
      <c r="B1038" s="38" t="s">
        <v>24</v>
      </c>
      <c r="C1038" s="39">
        <v>209830.99</v>
      </c>
      <c r="D1038" s="38" t="s">
        <v>70</v>
      </c>
      <c r="E1038" s="38" t="s">
        <v>1262</v>
      </c>
      <c r="F1038" s="40">
        <v>7000</v>
      </c>
      <c r="G1038" s="39">
        <v>1468816930</v>
      </c>
      <c r="H1038" s="41" t="s">
        <v>1263</v>
      </c>
    </row>
    <row r="1039" spans="1:8" ht="15.75" customHeight="1" x14ac:dyDescent="0.25">
      <c r="A1039" s="38" t="s">
        <v>2414</v>
      </c>
      <c r="B1039" s="38" t="s">
        <v>24</v>
      </c>
      <c r="C1039" s="39">
        <v>221080</v>
      </c>
      <c r="D1039" s="38" t="s">
        <v>443</v>
      </c>
      <c r="E1039" s="38" t="s">
        <v>1264</v>
      </c>
      <c r="F1039" s="40">
        <v>7000</v>
      </c>
      <c r="G1039" s="39">
        <v>1547560000</v>
      </c>
      <c r="H1039" s="41" t="s">
        <v>1265</v>
      </c>
    </row>
    <row r="1040" spans="1:8" ht="15.75" customHeight="1" x14ac:dyDescent="0.25">
      <c r="A1040" s="38" t="s">
        <v>2414</v>
      </c>
      <c r="B1040" s="38" t="s">
        <v>24</v>
      </c>
      <c r="C1040" s="39">
        <v>243432.5</v>
      </c>
      <c r="D1040" s="38" t="s">
        <v>40</v>
      </c>
      <c r="E1040" s="38" t="s">
        <v>1266</v>
      </c>
      <c r="F1040" s="40">
        <v>7000</v>
      </c>
      <c r="G1040" s="39">
        <v>1704027500</v>
      </c>
      <c r="H1040" s="41" t="s">
        <v>1267</v>
      </c>
    </row>
    <row r="1041" spans="1:8" ht="15.75" customHeight="1" x14ac:dyDescent="0.25">
      <c r="A1041" s="38" t="s">
        <v>2414</v>
      </c>
      <c r="B1041" s="38" t="s">
        <v>24</v>
      </c>
      <c r="C1041" s="39">
        <v>245701.57</v>
      </c>
      <c r="D1041" s="38" t="s">
        <v>45</v>
      </c>
      <c r="E1041" s="38" t="s">
        <v>1266</v>
      </c>
      <c r="F1041" s="40">
        <v>7000</v>
      </c>
      <c r="G1041" s="39">
        <v>1719910990</v>
      </c>
      <c r="H1041" s="41" t="s">
        <v>1268</v>
      </c>
    </row>
    <row r="1042" spans="1:8" ht="15.75" customHeight="1" x14ac:dyDescent="0.25">
      <c r="C1042" s="36"/>
      <c r="F1042" s="42"/>
      <c r="G1042" s="36"/>
    </row>
    <row r="1043" spans="1:8" ht="15.75" customHeight="1" x14ac:dyDescent="0.25">
      <c r="A1043" s="93" t="s">
        <v>1269</v>
      </c>
      <c r="B1043" s="94"/>
      <c r="C1043" s="94"/>
      <c r="D1043" s="94"/>
      <c r="E1043" s="94"/>
      <c r="F1043" s="94"/>
      <c r="G1043" s="94"/>
      <c r="H1043" s="95"/>
    </row>
    <row r="1044" spans="1:8" ht="15.75" customHeight="1" x14ac:dyDescent="0.25">
      <c r="C1044" s="36"/>
      <c r="E1044" s="1" t="s">
        <v>2347</v>
      </c>
      <c r="F1044" s="37">
        <v>1840</v>
      </c>
      <c r="G1044" s="36"/>
    </row>
    <row r="1045" spans="1:8" ht="15.75" customHeight="1" x14ac:dyDescent="0.25">
      <c r="A1045" s="38" t="s">
        <v>11</v>
      </c>
      <c r="B1045" s="38" t="s">
        <v>12</v>
      </c>
      <c r="C1045" s="38" t="s">
        <v>13</v>
      </c>
      <c r="D1045" s="38" t="s">
        <v>17</v>
      </c>
      <c r="E1045" s="38" t="s">
        <v>18</v>
      </c>
      <c r="F1045" s="38" t="s">
        <v>19</v>
      </c>
      <c r="G1045" s="38" t="s">
        <v>20</v>
      </c>
      <c r="H1045" s="38" t="s">
        <v>21</v>
      </c>
    </row>
    <row r="1046" spans="1:8" ht="15.75" customHeight="1" x14ac:dyDescent="0.25">
      <c r="A1046" s="38" t="s">
        <v>2415</v>
      </c>
      <c r="B1046" s="38" t="s">
        <v>24</v>
      </c>
      <c r="C1046" s="39">
        <v>14199.62</v>
      </c>
      <c r="D1046" s="38" t="s">
        <v>29</v>
      </c>
      <c r="E1046" s="38" t="s">
        <v>1271</v>
      </c>
      <c r="F1046" s="40">
        <v>1840</v>
      </c>
      <c r="G1046" s="39">
        <v>26127300.800000001</v>
      </c>
      <c r="H1046" s="38" t="s">
        <v>1272</v>
      </c>
    </row>
    <row r="1047" spans="1:8" ht="15.75" customHeight="1" x14ac:dyDescent="0.25">
      <c r="A1047" s="38" t="s">
        <v>2415</v>
      </c>
      <c r="B1047" s="38" t="s">
        <v>24</v>
      </c>
      <c r="C1047" s="39">
        <v>14308.15</v>
      </c>
      <c r="D1047" s="38" t="s">
        <v>156</v>
      </c>
      <c r="E1047" s="38" t="s">
        <v>635</v>
      </c>
      <c r="F1047" s="40">
        <v>1840</v>
      </c>
      <c r="G1047" s="39">
        <v>26326996</v>
      </c>
      <c r="H1047" s="38" t="s">
        <v>1273</v>
      </c>
    </row>
    <row r="1048" spans="1:8" ht="15.75" customHeight="1" x14ac:dyDescent="0.25">
      <c r="A1048" s="38" t="s">
        <v>2415</v>
      </c>
      <c r="B1048" s="38" t="s">
        <v>24</v>
      </c>
      <c r="C1048" s="39">
        <v>15450</v>
      </c>
      <c r="D1048" s="38" t="s">
        <v>32</v>
      </c>
      <c r="E1048" s="38" t="s">
        <v>635</v>
      </c>
      <c r="F1048" s="40">
        <v>1840</v>
      </c>
      <c r="G1048" s="39">
        <v>28428000</v>
      </c>
      <c r="H1048" s="38" t="s">
        <v>1274</v>
      </c>
    </row>
    <row r="1049" spans="1:8" ht="15.75" customHeight="1" x14ac:dyDescent="0.25">
      <c r="A1049" s="38" t="s">
        <v>2415</v>
      </c>
      <c r="B1049" s="38" t="s">
        <v>24</v>
      </c>
      <c r="C1049" s="39">
        <v>16099</v>
      </c>
      <c r="D1049" s="38" t="s">
        <v>25</v>
      </c>
      <c r="E1049" s="38" t="s">
        <v>179</v>
      </c>
      <c r="F1049" s="40">
        <v>1840</v>
      </c>
      <c r="G1049" s="39">
        <v>29622160</v>
      </c>
      <c r="H1049" s="38" t="s">
        <v>1061</v>
      </c>
    </row>
    <row r="1050" spans="1:8" ht="15.75" customHeight="1" x14ac:dyDescent="0.25">
      <c r="A1050" s="38" t="s">
        <v>2415</v>
      </c>
      <c r="B1050" s="38" t="s">
        <v>24</v>
      </c>
      <c r="C1050" s="39">
        <v>16118.24</v>
      </c>
      <c r="D1050" s="38" t="s">
        <v>40</v>
      </c>
      <c r="E1050" s="38" t="s">
        <v>886</v>
      </c>
      <c r="F1050" s="40">
        <v>1840</v>
      </c>
      <c r="G1050" s="39">
        <v>29657561.600000001</v>
      </c>
      <c r="H1050" s="41" t="s">
        <v>1275</v>
      </c>
    </row>
    <row r="1051" spans="1:8" ht="15.75" customHeight="1" x14ac:dyDescent="0.25">
      <c r="A1051" s="38" t="s">
        <v>2415</v>
      </c>
      <c r="B1051" s="38" t="s">
        <v>24</v>
      </c>
      <c r="C1051" s="39">
        <v>16400</v>
      </c>
      <c r="D1051" s="38" t="s">
        <v>54</v>
      </c>
      <c r="E1051" s="38" t="s">
        <v>1276</v>
      </c>
      <c r="F1051" s="40">
        <v>1840</v>
      </c>
      <c r="G1051" s="39">
        <v>30176000</v>
      </c>
      <c r="H1051" s="41" t="s">
        <v>1277</v>
      </c>
    </row>
    <row r="1052" spans="1:8" ht="15.75" customHeight="1" x14ac:dyDescent="0.25">
      <c r="A1052" s="38" t="s">
        <v>2415</v>
      </c>
      <c r="B1052" s="38" t="s">
        <v>24</v>
      </c>
      <c r="C1052" s="39">
        <v>16740.36</v>
      </c>
      <c r="D1052" s="38" t="s">
        <v>48</v>
      </c>
      <c r="E1052" s="38" t="s">
        <v>635</v>
      </c>
      <c r="F1052" s="40">
        <v>1840</v>
      </c>
      <c r="G1052" s="39">
        <v>30802262.399999999</v>
      </c>
      <c r="H1052" s="41" t="s">
        <v>1278</v>
      </c>
    </row>
    <row r="1053" spans="1:8" ht="15.75" customHeight="1" x14ac:dyDescent="0.25">
      <c r="A1053" s="38" t="s">
        <v>2415</v>
      </c>
      <c r="B1053" s="38" t="s">
        <v>24</v>
      </c>
      <c r="C1053" s="39">
        <v>17169.900000000001</v>
      </c>
      <c r="D1053" s="38" t="s">
        <v>45</v>
      </c>
      <c r="E1053" s="38" t="s">
        <v>635</v>
      </c>
      <c r="F1053" s="40">
        <v>1840</v>
      </c>
      <c r="G1053" s="39">
        <v>31592616</v>
      </c>
      <c r="H1053" s="38" t="s">
        <v>1279</v>
      </c>
    </row>
    <row r="1054" spans="1:8" ht="15.75" customHeight="1" x14ac:dyDescent="0.25">
      <c r="A1054" s="38" t="s">
        <v>2415</v>
      </c>
      <c r="B1054" s="38" t="s">
        <v>28</v>
      </c>
      <c r="C1054" s="39">
        <v>18438</v>
      </c>
      <c r="D1054" s="38" t="s">
        <v>25</v>
      </c>
      <c r="E1054" s="38" t="s">
        <v>635</v>
      </c>
      <c r="F1054" s="40">
        <v>1840</v>
      </c>
      <c r="G1054" s="39">
        <v>33925920</v>
      </c>
      <c r="H1054" s="38" t="s">
        <v>1061</v>
      </c>
    </row>
    <row r="1055" spans="1:8" ht="15.75" customHeight="1" x14ac:dyDescent="0.25">
      <c r="A1055" s="38" t="s">
        <v>2415</v>
      </c>
      <c r="B1055" s="38" t="s">
        <v>24</v>
      </c>
      <c r="C1055" s="39">
        <v>21626.48</v>
      </c>
      <c r="D1055" s="38" t="s">
        <v>85</v>
      </c>
      <c r="E1055" s="38" t="s">
        <v>635</v>
      </c>
      <c r="F1055" s="40">
        <v>1840</v>
      </c>
      <c r="G1055" s="39">
        <v>39792723.200000003</v>
      </c>
      <c r="H1055" s="38" t="s">
        <v>1280</v>
      </c>
    </row>
    <row r="1056" spans="1:8" ht="15.75" customHeight="1" x14ac:dyDescent="0.25">
      <c r="A1056" s="38" t="s">
        <v>2415</v>
      </c>
      <c r="B1056" s="38" t="s">
        <v>28</v>
      </c>
      <c r="C1056" s="39">
        <v>22454.69</v>
      </c>
      <c r="D1056" s="38" t="s">
        <v>40</v>
      </c>
      <c r="E1056" s="38" t="s">
        <v>937</v>
      </c>
      <c r="F1056" s="40">
        <v>1840</v>
      </c>
      <c r="G1056" s="39">
        <v>41316629.600000001</v>
      </c>
      <c r="H1056" s="41" t="s">
        <v>1281</v>
      </c>
    </row>
    <row r="1057" spans="1:8" ht="15.75" customHeight="1" x14ac:dyDescent="0.25">
      <c r="A1057" s="38" t="s">
        <v>2415</v>
      </c>
      <c r="B1057" s="38" t="s">
        <v>24</v>
      </c>
      <c r="C1057" s="39">
        <v>33026.29</v>
      </c>
      <c r="D1057" s="38" t="s">
        <v>70</v>
      </c>
      <c r="E1057" s="38" t="s">
        <v>1282</v>
      </c>
      <c r="F1057" s="40">
        <v>1840</v>
      </c>
      <c r="G1057" s="39">
        <v>60768373.600000001</v>
      </c>
      <c r="H1057" s="41" t="s">
        <v>1283</v>
      </c>
    </row>
    <row r="1058" spans="1:8" ht="15.75" customHeight="1" x14ac:dyDescent="0.25">
      <c r="A1058" s="38" t="s">
        <v>2415</v>
      </c>
      <c r="B1058" s="38" t="s">
        <v>24</v>
      </c>
      <c r="C1058" s="39">
        <v>36163.35</v>
      </c>
      <c r="D1058" s="38" t="s">
        <v>398</v>
      </c>
      <c r="E1058" s="38" t="s">
        <v>1284</v>
      </c>
      <c r="F1058" s="40">
        <v>1840</v>
      </c>
      <c r="G1058" s="39">
        <v>66540564</v>
      </c>
      <c r="H1058" s="41" t="s">
        <v>1285</v>
      </c>
    </row>
    <row r="1059" spans="1:8" ht="15.75" customHeight="1" x14ac:dyDescent="0.25">
      <c r="C1059" s="36"/>
      <c r="F1059" s="42"/>
      <c r="G1059" s="36"/>
    </row>
    <row r="1060" spans="1:8" ht="15.75" customHeight="1" x14ac:dyDescent="0.25">
      <c r="A1060" s="93" t="s">
        <v>1286</v>
      </c>
      <c r="B1060" s="94"/>
      <c r="C1060" s="94"/>
      <c r="D1060" s="94"/>
      <c r="E1060" s="94"/>
      <c r="F1060" s="94"/>
      <c r="G1060" s="94"/>
      <c r="H1060" s="95"/>
    </row>
    <row r="1061" spans="1:8" ht="15.75" customHeight="1" x14ac:dyDescent="0.25">
      <c r="C1061" s="36"/>
      <c r="E1061" s="1" t="s">
        <v>2347</v>
      </c>
      <c r="F1061" s="37">
        <v>360</v>
      </c>
      <c r="G1061" s="36"/>
    </row>
    <row r="1062" spans="1:8" ht="15.75" customHeight="1" x14ac:dyDescent="0.25">
      <c r="A1062" s="38" t="s">
        <v>11</v>
      </c>
      <c r="B1062" s="38" t="s">
        <v>12</v>
      </c>
      <c r="C1062" s="38" t="s">
        <v>13</v>
      </c>
      <c r="D1062" s="38" t="s">
        <v>17</v>
      </c>
      <c r="E1062" s="38" t="s">
        <v>18</v>
      </c>
      <c r="F1062" s="38" t="s">
        <v>19</v>
      </c>
      <c r="G1062" s="38" t="s">
        <v>20</v>
      </c>
      <c r="H1062" s="38" t="s">
        <v>21</v>
      </c>
    </row>
    <row r="1063" spans="1:8" ht="15.75" customHeight="1" x14ac:dyDescent="0.25">
      <c r="A1063" s="38" t="s">
        <v>2416</v>
      </c>
      <c r="B1063" s="38" t="s">
        <v>24</v>
      </c>
      <c r="C1063" s="39">
        <v>752648.2</v>
      </c>
      <c r="D1063" s="38" t="s">
        <v>70</v>
      </c>
      <c r="E1063" s="38" t="s">
        <v>1288</v>
      </c>
      <c r="F1063" s="40">
        <v>360</v>
      </c>
      <c r="G1063" s="39">
        <v>270953352</v>
      </c>
      <c r="H1063" s="41" t="s">
        <v>1289</v>
      </c>
    </row>
    <row r="1064" spans="1:8" ht="15.75" customHeight="1" x14ac:dyDescent="0.25">
      <c r="A1064" s="38" t="s">
        <v>2416</v>
      </c>
      <c r="B1064" s="38" t="s">
        <v>24</v>
      </c>
      <c r="C1064" s="39">
        <v>760799.63</v>
      </c>
      <c r="D1064" s="38" t="s">
        <v>398</v>
      </c>
      <c r="E1064" s="38" t="s">
        <v>1290</v>
      </c>
      <c r="F1064" s="40">
        <v>360</v>
      </c>
      <c r="G1064" s="39">
        <v>273887866.80000001</v>
      </c>
      <c r="H1064" s="41" t="s">
        <v>1291</v>
      </c>
    </row>
    <row r="1065" spans="1:8" ht="15.75" customHeight="1" x14ac:dyDescent="0.25">
      <c r="A1065" s="38" t="s">
        <v>2416</v>
      </c>
      <c r="B1065" s="38" t="s">
        <v>24</v>
      </c>
      <c r="C1065" s="39">
        <v>771965.38</v>
      </c>
      <c r="D1065" s="38" t="s">
        <v>67</v>
      </c>
      <c r="E1065" s="38" t="s">
        <v>187</v>
      </c>
      <c r="F1065" s="40">
        <v>360</v>
      </c>
      <c r="G1065" s="39">
        <v>277907536.80000001</v>
      </c>
      <c r="H1065" s="38" t="s">
        <v>1292</v>
      </c>
    </row>
    <row r="1066" spans="1:8" ht="15.75" customHeight="1" x14ac:dyDescent="0.25">
      <c r="A1066" s="38" t="s">
        <v>2416</v>
      </c>
      <c r="B1066" s="38" t="s">
        <v>24</v>
      </c>
      <c r="C1066" s="39">
        <v>788949</v>
      </c>
      <c r="D1066" s="38" t="s">
        <v>54</v>
      </c>
      <c r="E1066" s="38" t="s">
        <v>1290</v>
      </c>
      <c r="F1066" s="40">
        <v>360</v>
      </c>
      <c r="G1066" s="39">
        <v>284021640</v>
      </c>
      <c r="H1066" s="41" t="s">
        <v>1293</v>
      </c>
    </row>
    <row r="1067" spans="1:8" ht="15.75" customHeight="1" x14ac:dyDescent="0.25">
      <c r="A1067" s="38" t="s">
        <v>2416</v>
      </c>
      <c r="B1067" s="38" t="s">
        <v>24</v>
      </c>
      <c r="C1067" s="39">
        <v>794763.9</v>
      </c>
      <c r="D1067" s="38" t="s">
        <v>189</v>
      </c>
      <c r="E1067" s="38" t="s">
        <v>1294</v>
      </c>
      <c r="F1067" s="40">
        <v>360</v>
      </c>
      <c r="G1067" s="39">
        <v>286115004</v>
      </c>
      <c r="H1067" s="41" t="s">
        <v>1295</v>
      </c>
    </row>
    <row r="1068" spans="1:8" ht="15.75" customHeight="1" x14ac:dyDescent="0.25">
      <c r="A1068" s="38" t="s">
        <v>2416</v>
      </c>
      <c r="B1068" s="38" t="s">
        <v>24</v>
      </c>
      <c r="C1068" s="39">
        <v>868550</v>
      </c>
      <c r="D1068" s="38" t="s">
        <v>443</v>
      </c>
      <c r="E1068" s="38" t="s">
        <v>1296</v>
      </c>
      <c r="F1068" s="40">
        <v>360</v>
      </c>
      <c r="G1068" s="39">
        <v>312678000</v>
      </c>
      <c r="H1068" s="41" t="s">
        <v>1297</v>
      </c>
    </row>
    <row r="1069" spans="1:8" ht="15.75" customHeight="1" x14ac:dyDescent="0.25">
      <c r="A1069" s="38" t="s">
        <v>2416</v>
      </c>
      <c r="B1069" s="38" t="s">
        <v>24</v>
      </c>
      <c r="C1069" s="39">
        <v>905703.19</v>
      </c>
      <c r="D1069" s="38" t="s">
        <v>45</v>
      </c>
      <c r="E1069" s="38" t="s">
        <v>223</v>
      </c>
      <c r="F1069" s="40">
        <v>360</v>
      </c>
      <c r="G1069" s="39">
        <v>326053148.39999998</v>
      </c>
      <c r="H1069" s="41" t="s">
        <v>1298</v>
      </c>
    </row>
    <row r="1070" spans="1:8" ht="15.75" customHeight="1" x14ac:dyDescent="0.25">
      <c r="A1070" s="38" t="s">
        <v>2416</v>
      </c>
      <c r="B1070" s="38" t="s">
        <v>24</v>
      </c>
      <c r="C1070" s="39">
        <v>985027</v>
      </c>
      <c r="D1070" s="38" t="s">
        <v>222</v>
      </c>
      <c r="E1070" s="38" t="s">
        <v>223</v>
      </c>
      <c r="F1070" s="40">
        <v>360</v>
      </c>
      <c r="G1070" s="39">
        <v>354609720</v>
      </c>
      <c r="H1070" s="38" t="s">
        <v>1299</v>
      </c>
    </row>
    <row r="1071" spans="1:8" ht="15.75" customHeight="1" x14ac:dyDescent="0.25">
      <c r="A1071" s="38" t="s">
        <v>2416</v>
      </c>
      <c r="B1071" s="38" t="s">
        <v>24</v>
      </c>
      <c r="C1071" s="39">
        <v>992464.59</v>
      </c>
      <c r="D1071" s="38" t="s">
        <v>40</v>
      </c>
      <c r="E1071" s="38" t="s">
        <v>1300</v>
      </c>
      <c r="F1071" s="40">
        <v>360</v>
      </c>
      <c r="G1071" s="39">
        <v>357287252.39999998</v>
      </c>
      <c r="H1071" s="41" t="s">
        <v>1301</v>
      </c>
    </row>
    <row r="1072" spans="1:8" ht="15.75" customHeight="1" x14ac:dyDescent="0.25">
      <c r="C1072" s="36"/>
      <c r="F1072" s="42"/>
      <c r="G1072" s="36"/>
    </row>
    <row r="1073" spans="1:8" ht="15.75" customHeight="1" x14ac:dyDescent="0.25">
      <c r="A1073" s="93" t="s">
        <v>1302</v>
      </c>
      <c r="B1073" s="94"/>
      <c r="C1073" s="94"/>
      <c r="D1073" s="94"/>
      <c r="E1073" s="94"/>
      <c r="F1073" s="94"/>
      <c r="G1073" s="94"/>
      <c r="H1073" s="95"/>
    </row>
    <row r="1074" spans="1:8" ht="15.75" customHeight="1" x14ac:dyDescent="0.25">
      <c r="C1074" s="36"/>
      <c r="E1074" s="1" t="s">
        <v>2347</v>
      </c>
      <c r="F1074" s="37">
        <v>3700</v>
      </c>
      <c r="G1074" s="36"/>
    </row>
    <row r="1075" spans="1:8" ht="15.75" customHeight="1" x14ac:dyDescent="0.25">
      <c r="A1075" s="38" t="s">
        <v>11</v>
      </c>
      <c r="B1075" s="38" t="s">
        <v>12</v>
      </c>
      <c r="C1075" s="38" t="s">
        <v>13</v>
      </c>
      <c r="D1075" s="38" t="s">
        <v>17</v>
      </c>
      <c r="E1075" s="38" t="s">
        <v>18</v>
      </c>
      <c r="F1075" s="38" t="s">
        <v>19</v>
      </c>
      <c r="G1075" s="38" t="s">
        <v>20</v>
      </c>
      <c r="H1075" s="38" t="s">
        <v>21</v>
      </c>
    </row>
    <row r="1076" spans="1:8" ht="15.75" customHeight="1" x14ac:dyDescent="0.25">
      <c r="A1076" s="38" t="s">
        <v>2417</v>
      </c>
      <c r="B1076" s="38" t="s">
        <v>24</v>
      </c>
      <c r="C1076" s="39">
        <v>2858.6</v>
      </c>
      <c r="D1076" s="38" t="s">
        <v>40</v>
      </c>
      <c r="E1076" s="38" t="s">
        <v>1304</v>
      </c>
      <c r="F1076" s="40">
        <v>3700</v>
      </c>
      <c r="G1076" s="39">
        <v>10576820</v>
      </c>
      <c r="H1076" s="41" t="s">
        <v>1305</v>
      </c>
    </row>
    <row r="1077" spans="1:8" ht="15.75" customHeight="1" x14ac:dyDescent="0.25">
      <c r="A1077" s="38" t="s">
        <v>2417</v>
      </c>
      <c r="B1077" s="38" t="s">
        <v>24</v>
      </c>
      <c r="C1077" s="39">
        <v>2874.06</v>
      </c>
      <c r="D1077" s="38" t="s">
        <v>163</v>
      </c>
      <c r="E1077" s="38" t="s">
        <v>1306</v>
      </c>
      <c r="F1077" s="40">
        <v>3700</v>
      </c>
      <c r="G1077" s="39">
        <v>10634022</v>
      </c>
      <c r="H1077" s="41" t="s">
        <v>1307</v>
      </c>
    </row>
    <row r="1078" spans="1:8" ht="15.75" customHeight="1" x14ac:dyDescent="0.25">
      <c r="A1078" s="38" t="s">
        <v>2417</v>
      </c>
      <c r="B1078" s="38" t="s">
        <v>24</v>
      </c>
      <c r="C1078" s="39">
        <v>2896</v>
      </c>
      <c r="D1078" s="38" t="s">
        <v>509</v>
      </c>
      <c r="E1078" s="38" t="s">
        <v>1308</v>
      </c>
      <c r="F1078" s="40">
        <v>3700</v>
      </c>
      <c r="G1078" s="39">
        <v>10715200</v>
      </c>
      <c r="H1078" s="41" t="s">
        <v>1309</v>
      </c>
    </row>
    <row r="1079" spans="1:8" ht="15.75" customHeight="1" x14ac:dyDescent="0.25">
      <c r="A1079" s="38" t="s">
        <v>2417</v>
      </c>
      <c r="B1079" s="38" t="s">
        <v>28</v>
      </c>
      <c r="C1079" s="39">
        <v>3486.61</v>
      </c>
      <c r="D1079" s="38" t="s">
        <v>40</v>
      </c>
      <c r="E1079" s="38" t="s">
        <v>1091</v>
      </c>
      <c r="F1079" s="40">
        <v>3700</v>
      </c>
      <c r="G1079" s="39">
        <v>12900457</v>
      </c>
      <c r="H1079" s="41" t="s">
        <v>1310</v>
      </c>
    </row>
    <row r="1080" spans="1:8" ht="15.75" customHeight="1" x14ac:dyDescent="0.25">
      <c r="A1080" s="38" t="s">
        <v>2417</v>
      </c>
      <c r="B1080" s="38" t="s">
        <v>28</v>
      </c>
      <c r="C1080" s="39">
        <v>3536.83</v>
      </c>
      <c r="D1080" s="38" t="s">
        <v>163</v>
      </c>
      <c r="E1080" s="41" t="s">
        <v>1311</v>
      </c>
      <c r="F1080" s="40">
        <v>3700</v>
      </c>
      <c r="G1080" s="39">
        <v>13086271</v>
      </c>
      <c r="H1080" s="41" t="s">
        <v>1312</v>
      </c>
    </row>
    <row r="1081" spans="1:8" ht="15.75" customHeight="1" x14ac:dyDescent="0.25">
      <c r="A1081" s="38" t="s">
        <v>2417</v>
      </c>
      <c r="B1081" s="38" t="s">
        <v>24</v>
      </c>
      <c r="C1081" s="39">
        <v>3541.64</v>
      </c>
      <c r="D1081" s="38" t="s">
        <v>70</v>
      </c>
      <c r="E1081" s="38" t="s">
        <v>1313</v>
      </c>
      <c r="F1081" s="40">
        <v>3700</v>
      </c>
      <c r="G1081" s="39">
        <v>13104068</v>
      </c>
      <c r="H1081" s="41" t="s">
        <v>1314</v>
      </c>
    </row>
    <row r="1082" spans="1:8" ht="15.75" customHeight="1" x14ac:dyDescent="0.25">
      <c r="A1082" s="38" t="s">
        <v>2417</v>
      </c>
      <c r="B1082" s="38" t="s">
        <v>52</v>
      </c>
      <c r="C1082" s="39">
        <v>3594.38</v>
      </c>
      <c r="D1082" s="38" t="s">
        <v>163</v>
      </c>
      <c r="E1082" s="41" t="s">
        <v>1315</v>
      </c>
      <c r="F1082" s="40">
        <v>3700</v>
      </c>
      <c r="G1082" s="39">
        <v>13299206</v>
      </c>
      <c r="H1082" s="41" t="s">
        <v>1316</v>
      </c>
    </row>
    <row r="1083" spans="1:8" ht="15.75" customHeight="1" x14ac:dyDescent="0.25">
      <c r="A1083" s="38" t="s">
        <v>2417</v>
      </c>
      <c r="B1083" s="38" t="s">
        <v>24</v>
      </c>
      <c r="C1083" s="39">
        <v>3739.82</v>
      </c>
      <c r="D1083" s="38" t="s">
        <v>48</v>
      </c>
      <c r="E1083" s="38" t="s">
        <v>1317</v>
      </c>
      <c r="F1083" s="40">
        <v>3700</v>
      </c>
      <c r="G1083" s="39">
        <v>13837334</v>
      </c>
      <c r="H1083" s="41" t="s">
        <v>1318</v>
      </c>
    </row>
    <row r="1084" spans="1:8" ht="15.75" customHeight="1" x14ac:dyDescent="0.25">
      <c r="A1084" s="38" t="s">
        <v>2417</v>
      </c>
      <c r="B1084" s="38" t="s">
        <v>24</v>
      </c>
      <c r="C1084" s="39">
        <v>3784.43</v>
      </c>
      <c r="D1084" s="38" t="s">
        <v>398</v>
      </c>
      <c r="E1084" s="38" t="s">
        <v>1319</v>
      </c>
      <c r="F1084" s="40">
        <v>3700</v>
      </c>
      <c r="G1084" s="39">
        <v>14002391</v>
      </c>
      <c r="H1084" s="41" t="s">
        <v>1320</v>
      </c>
    </row>
    <row r="1085" spans="1:8" ht="15.75" customHeight="1" x14ac:dyDescent="0.25">
      <c r="A1085" s="38" t="s">
        <v>2417</v>
      </c>
      <c r="B1085" s="38" t="s">
        <v>24</v>
      </c>
      <c r="C1085" s="39">
        <v>4205.83</v>
      </c>
      <c r="D1085" s="38" t="s">
        <v>45</v>
      </c>
      <c r="E1085" s="38" t="s">
        <v>477</v>
      </c>
      <c r="F1085" s="40">
        <v>3700</v>
      </c>
      <c r="G1085" s="39">
        <v>15561571</v>
      </c>
      <c r="H1085" s="41" t="s">
        <v>1321</v>
      </c>
    </row>
    <row r="1086" spans="1:8" ht="15.75" customHeight="1" x14ac:dyDescent="0.25">
      <c r="A1086" s="38" t="s">
        <v>2417</v>
      </c>
      <c r="B1086" s="38" t="s">
        <v>28</v>
      </c>
      <c r="C1086" s="39">
        <v>4665.66</v>
      </c>
      <c r="D1086" s="38" t="s">
        <v>70</v>
      </c>
      <c r="E1086" s="38" t="s">
        <v>1322</v>
      </c>
      <c r="F1086" s="40">
        <v>3700</v>
      </c>
      <c r="G1086" s="39">
        <v>17262942</v>
      </c>
      <c r="H1086" s="41" t="s">
        <v>1323</v>
      </c>
    </row>
    <row r="1087" spans="1:8" ht="15.75" customHeight="1" x14ac:dyDescent="0.25">
      <c r="A1087" s="38" t="s">
        <v>2417</v>
      </c>
      <c r="B1087" s="38" t="s">
        <v>24</v>
      </c>
      <c r="C1087" s="39">
        <v>4957.12</v>
      </c>
      <c r="D1087" s="38" t="s">
        <v>29</v>
      </c>
      <c r="E1087" s="38" t="s">
        <v>1324</v>
      </c>
      <c r="F1087" s="40">
        <v>3700</v>
      </c>
      <c r="G1087" s="39">
        <v>18341344</v>
      </c>
      <c r="H1087" s="38" t="s">
        <v>1325</v>
      </c>
    </row>
    <row r="1088" spans="1:8" ht="15.75" customHeight="1" x14ac:dyDescent="0.25">
      <c r="A1088" s="38" t="s">
        <v>2417</v>
      </c>
      <c r="B1088" s="38" t="s">
        <v>52</v>
      </c>
      <c r="C1088" s="39">
        <v>5540</v>
      </c>
      <c r="D1088" s="38" t="s">
        <v>70</v>
      </c>
      <c r="E1088" s="38" t="s">
        <v>1326</v>
      </c>
      <c r="F1088" s="40">
        <v>3700</v>
      </c>
      <c r="G1088" s="39">
        <v>20498000</v>
      </c>
      <c r="H1088" s="41" t="s">
        <v>1327</v>
      </c>
    </row>
    <row r="1089" spans="1:8" ht="15.75" customHeight="1" x14ac:dyDescent="0.25">
      <c r="A1089" s="38" t="s">
        <v>2417</v>
      </c>
      <c r="B1089" s="38" t="s">
        <v>52</v>
      </c>
      <c r="C1089" s="39">
        <v>5578.62</v>
      </c>
      <c r="D1089" s="38" t="s">
        <v>40</v>
      </c>
      <c r="E1089" s="38" t="s">
        <v>477</v>
      </c>
      <c r="F1089" s="40">
        <v>3700</v>
      </c>
      <c r="G1089" s="39">
        <v>20640894</v>
      </c>
      <c r="H1089" s="41" t="s">
        <v>1328</v>
      </c>
    </row>
    <row r="1090" spans="1:8" ht="15.75" customHeight="1" x14ac:dyDescent="0.25">
      <c r="A1090" s="38" t="s">
        <v>2417</v>
      </c>
      <c r="B1090" s="38" t="s">
        <v>24</v>
      </c>
      <c r="C1090" s="39">
        <v>6789</v>
      </c>
      <c r="D1090" s="38" t="s">
        <v>25</v>
      </c>
      <c r="E1090" s="38" t="s">
        <v>477</v>
      </c>
      <c r="F1090" s="40">
        <v>3700</v>
      </c>
      <c r="G1090" s="39">
        <v>25119300</v>
      </c>
      <c r="H1090" s="38" t="s">
        <v>1329</v>
      </c>
    </row>
    <row r="1091" spans="1:8" ht="15.75" customHeight="1" x14ac:dyDescent="0.25">
      <c r="C1091" s="36"/>
      <c r="F1091" s="42"/>
      <c r="G1091" s="36"/>
    </row>
    <row r="1092" spans="1:8" ht="15.75" customHeight="1" x14ac:dyDescent="0.25">
      <c r="A1092" s="93" t="s">
        <v>1330</v>
      </c>
      <c r="B1092" s="94"/>
      <c r="C1092" s="94"/>
      <c r="D1092" s="94"/>
      <c r="E1092" s="94"/>
      <c r="F1092" s="94"/>
      <c r="G1092" s="94"/>
      <c r="H1092" s="95"/>
    </row>
    <row r="1093" spans="1:8" ht="15.75" customHeight="1" x14ac:dyDescent="0.25">
      <c r="C1093" s="36"/>
      <c r="E1093" s="1" t="s">
        <v>2347</v>
      </c>
      <c r="F1093" s="37">
        <v>1400</v>
      </c>
      <c r="G1093" s="36"/>
    </row>
    <row r="1094" spans="1:8" ht="15.75" customHeight="1" x14ac:dyDescent="0.25">
      <c r="A1094" s="38" t="s">
        <v>11</v>
      </c>
      <c r="B1094" s="38" t="s">
        <v>12</v>
      </c>
      <c r="C1094" s="38" t="s">
        <v>13</v>
      </c>
      <c r="D1094" s="38" t="s">
        <v>17</v>
      </c>
      <c r="E1094" s="38" t="s">
        <v>18</v>
      </c>
      <c r="F1094" s="38" t="s">
        <v>19</v>
      </c>
      <c r="G1094" s="38" t="s">
        <v>20</v>
      </c>
      <c r="H1094" s="38" t="s">
        <v>21</v>
      </c>
    </row>
    <row r="1095" spans="1:8" ht="15.75" customHeight="1" x14ac:dyDescent="0.25">
      <c r="A1095" s="38" t="s">
        <v>2418</v>
      </c>
      <c r="B1095" s="38" t="s">
        <v>24</v>
      </c>
      <c r="C1095" s="39">
        <v>8161.61</v>
      </c>
      <c r="D1095" s="38" t="s">
        <v>70</v>
      </c>
      <c r="E1095" s="38" t="s">
        <v>1332</v>
      </c>
      <c r="F1095" s="40">
        <v>1400</v>
      </c>
      <c r="G1095" s="39">
        <v>11426254</v>
      </c>
      <c r="H1095" s="41" t="s">
        <v>1333</v>
      </c>
    </row>
    <row r="1096" spans="1:8" ht="15.75" customHeight="1" x14ac:dyDescent="0.25">
      <c r="A1096" s="38" t="s">
        <v>2418</v>
      </c>
      <c r="B1096" s="38" t="s">
        <v>24</v>
      </c>
      <c r="C1096" s="39">
        <v>8218.69</v>
      </c>
      <c r="D1096" s="38" t="s">
        <v>40</v>
      </c>
      <c r="E1096" s="38" t="s">
        <v>477</v>
      </c>
      <c r="F1096" s="40">
        <v>1400</v>
      </c>
      <c r="G1096" s="39">
        <v>11506166</v>
      </c>
      <c r="H1096" s="41" t="s">
        <v>1334</v>
      </c>
    </row>
    <row r="1097" spans="1:8" ht="15.75" customHeight="1" x14ac:dyDescent="0.25">
      <c r="A1097" s="38" t="s">
        <v>2418</v>
      </c>
      <c r="B1097" s="38" t="s">
        <v>24</v>
      </c>
      <c r="C1097" s="39">
        <v>8612.36</v>
      </c>
      <c r="D1097" s="38" t="s">
        <v>398</v>
      </c>
      <c r="E1097" s="38" t="s">
        <v>1335</v>
      </c>
      <c r="F1097" s="40">
        <v>1400</v>
      </c>
      <c r="G1097" s="39">
        <v>12057304</v>
      </c>
      <c r="H1097" s="41" t="s">
        <v>1336</v>
      </c>
    </row>
    <row r="1098" spans="1:8" ht="15.75" customHeight="1" x14ac:dyDescent="0.25">
      <c r="A1098" s="38" t="s">
        <v>2418</v>
      </c>
      <c r="B1098" s="38" t="s">
        <v>24</v>
      </c>
      <c r="C1098" s="39">
        <v>15258</v>
      </c>
      <c r="D1098" s="38" t="s">
        <v>25</v>
      </c>
      <c r="E1098" s="38" t="s">
        <v>477</v>
      </c>
      <c r="F1098" s="40">
        <v>1400</v>
      </c>
      <c r="G1098" s="39">
        <v>21361200</v>
      </c>
      <c r="H1098" s="38" t="s">
        <v>1337</v>
      </c>
    </row>
    <row r="1099" spans="1:8" ht="15.75" customHeight="1" x14ac:dyDescent="0.25">
      <c r="C1099" s="36"/>
      <c r="F1099" s="42"/>
      <c r="G1099" s="36"/>
    </row>
    <row r="1100" spans="1:8" ht="15.75" customHeight="1" x14ac:dyDescent="0.25">
      <c r="A1100" s="93" t="s">
        <v>1338</v>
      </c>
      <c r="B1100" s="94"/>
      <c r="C1100" s="94"/>
      <c r="D1100" s="94"/>
      <c r="E1100" s="94"/>
      <c r="F1100" s="94"/>
      <c r="G1100" s="94"/>
      <c r="H1100" s="95"/>
    </row>
    <row r="1101" spans="1:8" ht="15.75" customHeight="1" x14ac:dyDescent="0.25">
      <c r="C1101" s="36"/>
      <c r="E1101" s="1" t="s">
        <v>2347</v>
      </c>
      <c r="F1101" s="37">
        <v>110</v>
      </c>
      <c r="G1101" s="36"/>
    </row>
    <row r="1102" spans="1:8" ht="15.75" customHeight="1" x14ac:dyDescent="0.25">
      <c r="A1102" s="38" t="s">
        <v>11</v>
      </c>
      <c r="B1102" s="38" t="s">
        <v>12</v>
      </c>
      <c r="C1102" s="38" t="s">
        <v>13</v>
      </c>
      <c r="D1102" s="38" t="s">
        <v>17</v>
      </c>
      <c r="E1102" s="38" t="s">
        <v>18</v>
      </c>
      <c r="F1102" s="38" t="s">
        <v>19</v>
      </c>
      <c r="G1102" s="38" t="s">
        <v>20</v>
      </c>
      <c r="H1102" s="38" t="s">
        <v>21</v>
      </c>
    </row>
    <row r="1103" spans="1:8" ht="15.75" customHeight="1" x14ac:dyDescent="0.25">
      <c r="A1103" s="38" t="s">
        <v>2419</v>
      </c>
      <c r="B1103" s="38" t="s">
        <v>24</v>
      </c>
      <c r="C1103" s="39">
        <v>1894998.9</v>
      </c>
      <c r="D1103" s="38" t="s">
        <v>398</v>
      </c>
      <c r="E1103" s="38" t="s">
        <v>1340</v>
      </c>
      <c r="F1103" s="40">
        <v>110</v>
      </c>
      <c r="G1103" s="39">
        <v>208449879</v>
      </c>
      <c r="H1103" s="41" t="s">
        <v>1341</v>
      </c>
    </row>
    <row r="1104" spans="1:8" ht="15.75" customHeight="1" x14ac:dyDescent="0.25">
      <c r="A1104" s="38" t="s">
        <v>2419</v>
      </c>
      <c r="B1104" s="38" t="s">
        <v>24</v>
      </c>
      <c r="C1104" s="39">
        <v>1917133.41</v>
      </c>
      <c r="D1104" s="38" t="s">
        <v>70</v>
      </c>
      <c r="E1104" s="38" t="s">
        <v>1342</v>
      </c>
      <c r="F1104" s="40">
        <v>110</v>
      </c>
      <c r="G1104" s="39">
        <v>210884675.09999999</v>
      </c>
      <c r="H1104" s="41" t="s">
        <v>1343</v>
      </c>
    </row>
    <row r="1105" spans="1:8" ht="15.75" customHeight="1" x14ac:dyDescent="0.25">
      <c r="A1105" s="38" t="s">
        <v>2419</v>
      </c>
      <c r="B1105" s="38" t="s">
        <v>24</v>
      </c>
      <c r="C1105" s="39">
        <v>1961127.64</v>
      </c>
      <c r="D1105" s="38" t="s">
        <v>409</v>
      </c>
      <c r="E1105" s="38" t="s">
        <v>1344</v>
      </c>
      <c r="F1105" s="40">
        <v>110</v>
      </c>
      <c r="G1105" s="39">
        <v>215724040.40000001</v>
      </c>
      <c r="H1105" s="41" t="s">
        <v>1345</v>
      </c>
    </row>
    <row r="1106" spans="1:8" ht="15.75" customHeight="1" x14ac:dyDescent="0.25">
      <c r="A1106" s="38" t="s">
        <v>2419</v>
      </c>
      <c r="B1106" s="38" t="s">
        <v>24</v>
      </c>
      <c r="C1106" s="39">
        <v>1968444.87</v>
      </c>
      <c r="D1106" s="38" t="s">
        <v>40</v>
      </c>
      <c r="E1106" s="38" t="s">
        <v>1221</v>
      </c>
      <c r="F1106" s="40">
        <v>110</v>
      </c>
      <c r="G1106" s="39">
        <v>216528935.69999999</v>
      </c>
      <c r="H1106" s="41" t="s">
        <v>1346</v>
      </c>
    </row>
    <row r="1107" spans="1:8" ht="15.75" customHeight="1" x14ac:dyDescent="0.25">
      <c r="A1107" s="38" t="s">
        <v>2419</v>
      </c>
      <c r="B1107" s="38" t="s">
        <v>24</v>
      </c>
      <c r="C1107" s="39">
        <v>2458620.27</v>
      </c>
      <c r="D1107" s="38" t="s">
        <v>45</v>
      </c>
      <c r="E1107" s="38" t="s">
        <v>433</v>
      </c>
      <c r="F1107" s="40">
        <v>110</v>
      </c>
      <c r="G1107" s="39">
        <v>270448229.69999999</v>
      </c>
      <c r="H1107" s="41" t="s">
        <v>1347</v>
      </c>
    </row>
    <row r="1108" spans="1:8" ht="15.75" customHeight="1" x14ac:dyDescent="0.25">
      <c r="A1108" s="38" t="s">
        <v>2419</v>
      </c>
      <c r="B1108" s="38" t="s">
        <v>24</v>
      </c>
      <c r="C1108" s="39">
        <v>2586996</v>
      </c>
      <c r="D1108" s="38" t="s">
        <v>25</v>
      </c>
      <c r="E1108" s="38" t="s">
        <v>433</v>
      </c>
      <c r="F1108" s="40">
        <v>110</v>
      </c>
      <c r="G1108" s="39">
        <v>284569560</v>
      </c>
      <c r="H1108" s="38" t="s">
        <v>84</v>
      </c>
    </row>
    <row r="1109" spans="1:8" ht="15.75" customHeight="1" x14ac:dyDescent="0.25">
      <c r="C1109" s="36"/>
      <c r="F1109" s="42"/>
      <c r="G1109" s="36"/>
    </row>
    <row r="1110" spans="1:8" ht="15.75" customHeight="1" x14ac:dyDescent="0.25">
      <c r="A1110" s="93" t="s">
        <v>1348</v>
      </c>
      <c r="B1110" s="94"/>
      <c r="C1110" s="94"/>
      <c r="D1110" s="94"/>
      <c r="E1110" s="94"/>
      <c r="F1110" s="94"/>
      <c r="G1110" s="94"/>
      <c r="H1110" s="95"/>
    </row>
    <row r="1111" spans="1:8" ht="15.75" customHeight="1" x14ac:dyDescent="0.25">
      <c r="C1111" s="36"/>
      <c r="E1111" s="1" t="s">
        <v>2347</v>
      </c>
      <c r="F1111" s="37">
        <v>24</v>
      </c>
      <c r="G1111" s="36"/>
    </row>
    <row r="1112" spans="1:8" ht="15.75" customHeight="1" x14ac:dyDescent="0.25">
      <c r="A1112" s="38" t="s">
        <v>11</v>
      </c>
      <c r="B1112" s="38" t="s">
        <v>12</v>
      </c>
      <c r="C1112" s="38" t="s">
        <v>13</v>
      </c>
      <c r="D1112" s="38" t="s">
        <v>17</v>
      </c>
      <c r="E1112" s="38" t="s">
        <v>18</v>
      </c>
      <c r="F1112" s="38" t="s">
        <v>19</v>
      </c>
      <c r="G1112" s="38" t="s">
        <v>20</v>
      </c>
      <c r="H1112" s="38" t="s">
        <v>21</v>
      </c>
    </row>
    <row r="1113" spans="1:8" ht="15.75" customHeight="1" x14ac:dyDescent="0.25">
      <c r="A1113" s="38" t="s">
        <v>2420</v>
      </c>
      <c r="B1113" s="38" t="s">
        <v>24</v>
      </c>
      <c r="C1113" s="39">
        <v>378997.34</v>
      </c>
      <c r="D1113" s="38" t="s">
        <v>398</v>
      </c>
      <c r="E1113" s="38" t="s">
        <v>1340</v>
      </c>
      <c r="F1113" s="40">
        <v>24</v>
      </c>
      <c r="G1113" s="39">
        <v>9095936.1600000001</v>
      </c>
      <c r="H1113" s="41" t="s">
        <v>1349</v>
      </c>
    </row>
    <row r="1114" spans="1:8" ht="15.75" customHeight="1" x14ac:dyDescent="0.25">
      <c r="A1114" s="38" t="s">
        <v>2420</v>
      </c>
      <c r="B1114" s="38" t="s">
        <v>24</v>
      </c>
      <c r="C1114" s="39">
        <v>383424.21</v>
      </c>
      <c r="D1114" s="38" t="s">
        <v>70</v>
      </c>
      <c r="E1114" s="38" t="s">
        <v>1350</v>
      </c>
      <c r="F1114" s="40">
        <v>24</v>
      </c>
      <c r="G1114" s="39">
        <v>9202181.0399999991</v>
      </c>
      <c r="H1114" s="41" t="s">
        <v>1351</v>
      </c>
    </row>
    <row r="1115" spans="1:8" ht="15.75" customHeight="1" x14ac:dyDescent="0.25">
      <c r="A1115" s="38" t="s">
        <v>2420</v>
      </c>
      <c r="B1115" s="38" t="s">
        <v>24</v>
      </c>
      <c r="C1115" s="39">
        <v>388838.85</v>
      </c>
      <c r="D1115" s="38" t="s">
        <v>409</v>
      </c>
      <c r="E1115" s="38" t="s">
        <v>1340</v>
      </c>
      <c r="F1115" s="40">
        <v>24</v>
      </c>
      <c r="G1115" s="39">
        <v>9332132.4000000004</v>
      </c>
      <c r="H1115" s="41" t="s">
        <v>1352</v>
      </c>
    </row>
    <row r="1116" spans="1:8" ht="15.75" customHeight="1" x14ac:dyDescent="0.25">
      <c r="A1116" s="38" t="s">
        <v>2420</v>
      </c>
      <c r="B1116" s="38" t="s">
        <v>24</v>
      </c>
      <c r="C1116" s="39">
        <v>393686.43</v>
      </c>
      <c r="D1116" s="38" t="s">
        <v>40</v>
      </c>
      <c r="E1116" s="38" t="s">
        <v>433</v>
      </c>
      <c r="F1116" s="40">
        <v>24</v>
      </c>
      <c r="G1116" s="39">
        <v>9448474.3200000003</v>
      </c>
      <c r="H1116" s="41" t="s">
        <v>1353</v>
      </c>
    </row>
    <row r="1117" spans="1:8" ht="15.75" customHeight="1" x14ac:dyDescent="0.25">
      <c r="A1117" s="38" t="s">
        <v>2420</v>
      </c>
      <c r="B1117" s="38" t="s">
        <v>24</v>
      </c>
      <c r="C1117" s="39">
        <v>498277.16</v>
      </c>
      <c r="D1117" s="38" t="s">
        <v>45</v>
      </c>
      <c r="E1117" s="38" t="s">
        <v>433</v>
      </c>
      <c r="F1117" s="40">
        <v>24</v>
      </c>
      <c r="G1117" s="39">
        <v>11958651.84</v>
      </c>
      <c r="H1117" s="41" t="s">
        <v>1354</v>
      </c>
    </row>
    <row r="1118" spans="1:8" ht="15.75" customHeight="1" x14ac:dyDescent="0.25">
      <c r="A1118" s="38" t="s">
        <v>2420</v>
      </c>
      <c r="B1118" s="38" t="s">
        <v>24</v>
      </c>
      <c r="C1118" s="39">
        <v>522344</v>
      </c>
      <c r="D1118" s="38" t="s">
        <v>25</v>
      </c>
      <c r="E1118" s="38" t="s">
        <v>433</v>
      </c>
      <c r="F1118" s="40">
        <v>24</v>
      </c>
      <c r="G1118" s="39">
        <v>12536256</v>
      </c>
      <c r="H1118" s="38" t="s">
        <v>84</v>
      </c>
    </row>
    <row r="1119" spans="1:8" ht="15.75" customHeight="1" x14ac:dyDescent="0.25">
      <c r="C1119" s="36"/>
      <c r="F1119" s="42"/>
      <c r="G1119" s="36"/>
    </row>
    <row r="1120" spans="1:8" ht="15.75" customHeight="1" x14ac:dyDescent="0.25">
      <c r="A1120" s="93" t="s">
        <v>1355</v>
      </c>
      <c r="B1120" s="94"/>
      <c r="C1120" s="94"/>
      <c r="D1120" s="94"/>
      <c r="E1120" s="94"/>
      <c r="F1120" s="94"/>
      <c r="G1120" s="94"/>
      <c r="H1120" s="95"/>
    </row>
    <row r="1121" spans="1:8" ht="15.75" customHeight="1" x14ac:dyDescent="0.25">
      <c r="C1121" s="36"/>
      <c r="E1121" s="1" t="s">
        <v>2347</v>
      </c>
      <c r="F1121" s="37">
        <v>36</v>
      </c>
      <c r="G1121" s="36"/>
    </row>
    <row r="1122" spans="1:8" ht="15.75" customHeight="1" x14ac:dyDescent="0.25">
      <c r="A1122" s="38" t="s">
        <v>11</v>
      </c>
      <c r="B1122" s="38" t="s">
        <v>12</v>
      </c>
      <c r="C1122" s="38" t="s">
        <v>13</v>
      </c>
      <c r="D1122" s="38" t="s">
        <v>17</v>
      </c>
      <c r="E1122" s="38" t="s">
        <v>18</v>
      </c>
      <c r="F1122" s="38" t="s">
        <v>19</v>
      </c>
      <c r="G1122" s="38" t="s">
        <v>20</v>
      </c>
      <c r="H1122" s="38" t="s">
        <v>21</v>
      </c>
    </row>
    <row r="1123" spans="1:8" ht="15.75" customHeight="1" x14ac:dyDescent="0.25">
      <c r="A1123" s="38" t="s">
        <v>2421</v>
      </c>
      <c r="B1123" s="38" t="s">
        <v>24</v>
      </c>
      <c r="C1123" s="39">
        <v>947494.84</v>
      </c>
      <c r="D1123" s="38" t="s">
        <v>398</v>
      </c>
      <c r="E1123" s="38" t="s">
        <v>1340</v>
      </c>
      <c r="F1123" s="40">
        <v>36</v>
      </c>
      <c r="G1123" s="39">
        <v>34109814.240000002</v>
      </c>
      <c r="H1123" s="41" t="s">
        <v>1356</v>
      </c>
    </row>
    <row r="1124" spans="1:8" ht="15.75" customHeight="1" x14ac:dyDescent="0.25">
      <c r="A1124" s="38" t="s">
        <v>2421</v>
      </c>
      <c r="B1124" s="38" t="s">
        <v>24</v>
      </c>
      <c r="C1124" s="39">
        <v>958562.05</v>
      </c>
      <c r="D1124" s="38" t="s">
        <v>70</v>
      </c>
      <c r="E1124" s="38" t="s">
        <v>1357</v>
      </c>
      <c r="F1124" s="40">
        <v>36</v>
      </c>
      <c r="G1124" s="39">
        <v>34508233.799999997</v>
      </c>
      <c r="H1124" s="41" t="s">
        <v>1358</v>
      </c>
    </row>
    <row r="1125" spans="1:8" ht="15.75" customHeight="1" x14ac:dyDescent="0.25">
      <c r="A1125" s="38" t="s">
        <v>2421</v>
      </c>
      <c r="B1125" s="38" t="s">
        <v>24</v>
      </c>
      <c r="C1125" s="39">
        <v>984217.65</v>
      </c>
      <c r="D1125" s="38" t="s">
        <v>40</v>
      </c>
      <c r="E1125" s="38" t="s">
        <v>1221</v>
      </c>
      <c r="F1125" s="40">
        <v>36</v>
      </c>
      <c r="G1125" s="39">
        <v>35431835.399999999</v>
      </c>
      <c r="H1125" s="41" t="s">
        <v>1359</v>
      </c>
    </row>
    <row r="1126" spans="1:8" ht="15.75" customHeight="1" x14ac:dyDescent="0.25">
      <c r="A1126" s="38" t="s">
        <v>2421</v>
      </c>
      <c r="B1126" s="38" t="s">
        <v>24</v>
      </c>
      <c r="C1126" s="39">
        <v>1032167.43</v>
      </c>
      <c r="D1126" s="38" t="s">
        <v>409</v>
      </c>
      <c r="E1126" s="38" t="s">
        <v>1344</v>
      </c>
      <c r="F1126" s="40">
        <v>36</v>
      </c>
      <c r="G1126" s="39">
        <v>37158027.479999997</v>
      </c>
      <c r="H1126" s="38" t="s">
        <v>1360</v>
      </c>
    </row>
    <row r="1127" spans="1:8" ht="15.75" customHeight="1" x14ac:dyDescent="0.25">
      <c r="A1127" s="38" t="s">
        <v>2421</v>
      </c>
      <c r="B1127" s="38" t="s">
        <v>24</v>
      </c>
      <c r="C1127" s="39">
        <v>1245694.8799999999</v>
      </c>
      <c r="D1127" s="38" t="s">
        <v>45</v>
      </c>
      <c r="E1127" s="38" t="s">
        <v>433</v>
      </c>
      <c r="F1127" s="40">
        <v>36</v>
      </c>
      <c r="G1127" s="39">
        <v>44845015.68</v>
      </c>
      <c r="H1127" s="41" t="s">
        <v>1361</v>
      </c>
    </row>
    <row r="1128" spans="1:8" ht="15.75" customHeight="1" x14ac:dyDescent="0.25">
      <c r="A1128" s="38" t="s">
        <v>2421</v>
      </c>
      <c r="B1128" s="38" t="s">
        <v>24</v>
      </c>
      <c r="C1128" s="39">
        <v>1299000</v>
      </c>
      <c r="D1128" s="38" t="s">
        <v>25</v>
      </c>
      <c r="E1128" s="38" t="s">
        <v>433</v>
      </c>
      <c r="F1128" s="40">
        <v>36</v>
      </c>
      <c r="G1128" s="39">
        <v>46764000</v>
      </c>
      <c r="H1128" s="38" t="s">
        <v>84</v>
      </c>
    </row>
    <row r="1129" spans="1:8" ht="15.75" customHeight="1" x14ac:dyDescent="0.25">
      <c r="C1129" s="36"/>
      <c r="F1129" s="42"/>
      <c r="G1129" s="36"/>
    </row>
    <row r="1130" spans="1:8" ht="15.75" customHeight="1" x14ac:dyDescent="0.25">
      <c r="A1130" s="93" t="s">
        <v>1362</v>
      </c>
      <c r="B1130" s="94"/>
      <c r="C1130" s="94"/>
      <c r="D1130" s="94"/>
      <c r="E1130" s="94"/>
      <c r="F1130" s="94"/>
      <c r="G1130" s="94"/>
      <c r="H1130" s="95"/>
    </row>
    <row r="1131" spans="1:8" ht="15.75" customHeight="1" x14ac:dyDescent="0.25">
      <c r="C1131" s="36"/>
      <c r="E1131" s="1" t="s">
        <v>2347</v>
      </c>
      <c r="F1131" s="37">
        <v>24</v>
      </c>
      <c r="G1131" s="36"/>
    </row>
    <row r="1132" spans="1:8" ht="15.75" customHeight="1" x14ac:dyDescent="0.25">
      <c r="A1132" s="38" t="s">
        <v>11</v>
      </c>
      <c r="B1132" s="38" t="s">
        <v>12</v>
      </c>
      <c r="C1132" s="38" t="s">
        <v>13</v>
      </c>
      <c r="D1132" s="38" t="s">
        <v>17</v>
      </c>
      <c r="E1132" s="38" t="s">
        <v>18</v>
      </c>
      <c r="F1132" s="38" t="s">
        <v>19</v>
      </c>
      <c r="G1132" s="38" t="s">
        <v>20</v>
      </c>
      <c r="H1132" s="38" t="s">
        <v>21</v>
      </c>
    </row>
    <row r="1133" spans="1:8" ht="15.75" customHeight="1" x14ac:dyDescent="0.25">
      <c r="A1133" s="38" t="s">
        <v>2422</v>
      </c>
      <c r="B1133" s="38" t="s">
        <v>24</v>
      </c>
      <c r="C1133" s="39">
        <v>644297.14</v>
      </c>
      <c r="D1133" s="38" t="s">
        <v>398</v>
      </c>
      <c r="E1133" s="38" t="s">
        <v>1364</v>
      </c>
      <c r="F1133" s="40">
        <v>24</v>
      </c>
      <c r="G1133" s="39">
        <v>15463131.359999999</v>
      </c>
      <c r="H1133" s="41" t="s">
        <v>1365</v>
      </c>
    </row>
    <row r="1134" spans="1:8" ht="15.75" customHeight="1" x14ac:dyDescent="0.25">
      <c r="A1134" s="38" t="s">
        <v>2422</v>
      </c>
      <c r="B1134" s="38" t="s">
        <v>24</v>
      </c>
      <c r="C1134" s="39">
        <v>651822.85</v>
      </c>
      <c r="D1134" s="38" t="s">
        <v>70</v>
      </c>
      <c r="E1134" s="38" t="s">
        <v>1366</v>
      </c>
      <c r="F1134" s="40">
        <v>24</v>
      </c>
      <c r="G1134" s="39">
        <v>15643748.4</v>
      </c>
      <c r="H1134" s="41" t="s">
        <v>1367</v>
      </c>
    </row>
    <row r="1135" spans="1:8" ht="15.75" customHeight="1" x14ac:dyDescent="0.25">
      <c r="A1135" s="38" t="s">
        <v>2422</v>
      </c>
      <c r="B1135" s="38" t="s">
        <v>24</v>
      </c>
      <c r="C1135" s="39">
        <v>669268.67000000004</v>
      </c>
      <c r="D1135" s="38" t="s">
        <v>40</v>
      </c>
      <c r="E1135" s="38" t="s">
        <v>1221</v>
      </c>
      <c r="F1135" s="40">
        <v>24</v>
      </c>
      <c r="G1135" s="39">
        <v>16062448.08</v>
      </c>
      <c r="H1135" s="41" t="s">
        <v>1368</v>
      </c>
    </row>
    <row r="1136" spans="1:8" ht="15.75" customHeight="1" x14ac:dyDescent="0.25">
      <c r="A1136" s="38" t="s">
        <v>2422</v>
      </c>
      <c r="B1136" s="38" t="s">
        <v>24</v>
      </c>
      <c r="C1136" s="39">
        <v>785122.39</v>
      </c>
      <c r="D1136" s="38" t="s">
        <v>29</v>
      </c>
      <c r="E1136" s="38" t="s">
        <v>1369</v>
      </c>
      <c r="F1136" s="40">
        <v>24</v>
      </c>
      <c r="G1136" s="39">
        <v>18842937.359999999</v>
      </c>
      <c r="H1136" s="38" t="s">
        <v>1370</v>
      </c>
    </row>
    <row r="1137" spans="1:8" ht="15.75" customHeight="1" x14ac:dyDescent="0.25">
      <c r="A1137" s="38" t="s">
        <v>2422</v>
      </c>
      <c r="B1137" s="38" t="s">
        <v>24</v>
      </c>
      <c r="C1137" s="39">
        <v>847073.38</v>
      </c>
      <c r="D1137" s="38" t="s">
        <v>45</v>
      </c>
      <c r="E1137" s="38" t="s">
        <v>433</v>
      </c>
      <c r="F1137" s="40">
        <v>24</v>
      </c>
      <c r="G1137" s="39">
        <v>20329761.120000001</v>
      </c>
      <c r="H1137" s="41" t="s">
        <v>1371</v>
      </c>
    </row>
    <row r="1138" spans="1:8" ht="15.75" customHeight="1" x14ac:dyDescent="0.25">
      <c r="A1138" s="38" t="s">
        <v>2422</v>
      </c>
      <c r="B1138" s="38" t="s">
        <v>24</v>
      </c>
      <c r="C1138" s="39">
        <v>878000</v>
      </c>
      <c r="D1138" s="38" t="s">
        <v>25</v>
      </c>
      <c r="E1138" s="38" t="s">
        <v>433</v>
      </c>
      <c r="F1138" s="40">
        <v>24</v>
      </c>
      <c r="G1138" s="39">
        <v>21072000</v>
      </c>
      <c r="H1138" s="38" t="s">
        <v>84</v>
      </c>
    </row>
    <row r="1139" spans="1:8" ht="15.75" customHeight="1" x14ac:dyDescent="0.25">
      <c r="A1139" s="38" t="s">
        <v>2422</v>
      </c>
      <c r="B1139" s="38" t="s">
        <v>24</v>
      </c>
      <c r="C1139" s="39">
        <v>2865028.93</v>
      </c>
      <c r="D1139" s="38" t="s">
        <v>409</v>
      </c>
      <c r="E1139" s="38" t="s">
        <v>1344</v>
      </c>
      <c r="F1139" s="40">
        <v>24</v>
      </c>
      <c r="G1139" s="39">
        <v>68760694.319999993</v>
      </c>
      <c r="H1139" s="38" t="s">
        <v>1372</v>
      </c>
    </row>
    <row r="1140" spans="1:8" ht="15.75" customHeight="1" x14ac:dyDescent="0.25">
      <c r="C1140" s="36"/>
      <c r="F1140" s="42"/>
      <c r="G1140" s="36"/>
    </row>
    <row r="1141" spans="1:8" ht="15.75" customHeight="1" x14ac:dyDescent="0.25">
      <c r="A1141" s="93" t="s">
        <v>1373</v>
      </c>
      <c r="B1141" s="94"/>
      <c r="C1141" s="94"/>
      <c r="D1141" s="94"/>
      <c r="E1141" s="94"/>
      <c r="F1141" s="94"/>
      <c r="G1141" s="94"/>
      <c r="H1141" s="95"/>
    </row>
    <row r="1142" spans="1:8" ht="15.75" customHeight="1" x14ac:dyDescent="0.25">
      <c r="C1142" s="36"/>
      <c r="E1142" s="1" t="s">
        <v>2347</v>
      </c>
      <c r="F1142" s="37">
        <v>1600</v>
      </c>
      <c r="G1142" s="36"/>
    </row>
    <row r="1143" spans="1:8" ht="15.75" customHeight="1" x14ac:dyDescent="0.25">
      <c r="A1143" s="38" t="s">
        <v>11</v>
      </c>
      <c r="B1143" s="38" t="s">
        <v>12</v>
      </c>
      <c r="C1143" s="38" t="s">
        <v>13</v>
      </c>
      <c r="D1143" s="38" t="s">
        <v>17</v>
      </c>
      <c r="E1143" s="38" t="s">
        <v>18</v>
      </c>
      <c r="F1143" s="38" t="s">
        <v>19</v>
      </c>
      <c r="G1143" s="38" t="s">
        <v>20</v>
      </c>
      <c r="H1143" s="38" t="s">
        <v>21</v>
      </c>
    </row>
    <row r="1144" spans="1:8" ht="15.75" customHeight="1" x14ac:dyDescent="0.25">
      <c r="A1144" s="38" t="s">
        <v>2423</v>
      </c>
      <c r="B1144" s="38" t="s">
        <v>24</v>
      </c>
      <c r="C1144" s="39">
        <v>150413.56</v>
      </c>
      <c r="D1144" s="38" t="s">
        <v>40</v>
      </c>
      <c r="E1144" s="38" t="s">
        <v>1375</v>
      </c>
      <c r="F1144" s="40">
        <v>1600</v>
      </c>
      <c r="G1144" s="39">
        <v>240661696</v>
      </c>
      <c r="H1144" s="41" t="s">
        <v>1376</v>
      </c>
    </row>
    <row r="1145" spans="1:8" ht="15.75" customHeight="1" x14ac:dyDescent="0.25">
      <c r="A1145" s="38" t="s">
        <v>2423</v>
      </c>
      <c r="B1145" s="38" t="s">
        <v>24</v>
      </c>
      <c r="C1145" s="39">
        <v>156321.14000000001</v>
      </c>
      <c r="D1145" s="38" t="s">
        <v>29</v>
      </c>
      <c r="E1145" s="38" t="s">
        <v>1377</v>
      </c>
      <c r="F1145" s="40">
        <v>1600</v>
      </c>
      <c r="G1145" s="39">
        <v>250113824</v>
      </c>
      <c r="H1145" s="38" t="s">
        <v>1378</v>
      </c>
    </row>
    <row r="1146" spans="1:8" ht="15.75" customHeight="1" x14ac:dyDescent="0.25">
      <c r="A1146" s="38" t="s">
        <v>2423</v>
      </c>
      <c r="B1146" s="38" t="s">
        <v>24</v>
      </c>
      <c r="C1146" s="39">
        <v>198710.61</v>
      </c>
      <c r="D1146" s="38" t="s">
        <v>70</v>
      </c>
      <c r="E1146" s="38" t="s">
        <v>1379</v>
      </c>
      <c r="F1146" s="40">
        <v>1600</v>
      </c>
      <c r="G1146" s="39">
        <v>317936976</v>
      </c>
      <c r="H1146" s="41" t="s">
        <v>1380</v>
      </c>
    </row>
    <row r="1147" spans="1:8" ht="15.75" customHeight="1" x14ac:dyDescent="0.25">
      <c r="A1147" s="38" t="s">
        <v>2423</v>
      </c>
      <c r="B1147" s="38" t="s">
        <v>28</v>
      </c>
      <c r="C1147" s="39">
        <v>226794.39</v>
      </c>
      <c r="D1147" s="38" t="s">
        <v>40</v>
      </c>
      <c r="E1147" s="38" t="s">
        <v>1381</v>
      </c>
      <c r="F1147" s="40">
        <v>1600</v>
      </c>
      <c r="G1147" s="39">
        <v>362871024</v>
      </c>
      <c r="H1147" s="41" t="s">
        <v>1382</v>
      </c>
    </row>
    <row r="1148" spans="1:8" ht="15.75" customHeight="1" x14ac:dyDescent="0.25">
      <c r="A1148" s="38" t="s">
        <v>2423</v>
      </c>
      <c r="B1148" s="38" t="s">
        <v>24</v>
      </c>
      <c r="C1148" s="39">
        <v>228456.18</v>
      </c>
      <c r="D1148" s="38" t="s">
        <v>67</v>
      </c>
      <c r="E1148" s="38" t="s">
        <v>420</v>
      </c>
      <c r="F1148" s="40">
        <v>1600</v>
      </c>
      <c r="G1148" s="39">
        <v>365529888</v>
      </c>
      <c r="H1148" s="38" t="s">
        <v>1383</v>
      </c>
    </row>
    <row r="1149" spans="1:8" ht="15.75" customHeight="1" x14ac:dyDescent="0.25">
      <c r="A1149" s="38" t="s">
        <v>2423</v>
      </c>
      <c r="B1149" s="38" t="s">
        <v>24</v>
      </c>
      <c r="C1149" s="39">
        <v>235900</v>
      </c>
      <c r="D1149" s="38" t="s">
        <v>509</v>
      </c>
      <c r="E1149" s="38" t="s">
        <v>1384</v>
      </c>
      <c r="F1149" s="40">
        <v>1600</v>
      </c>
      <c r="G1149" s="39">
        <v>377440000</v>
      </c>
      <c r="H1149" s="41" t="s">
        <v>1385</v>
      </c>
    </row>
    <row r="1150" spans="1:8" ht="15.75" customHeight="1" x14ac:dyDescent="0.25">
      <c r="A1150" s="38" t="s">
        <v>2423</v>
      </c>
      <c r="B1150" s="38" t="s">
        <v>24</v>
      </c>
      <c r="C1150" s="39">
        <v>282461.02</v>
      </c>
      <c r="D1150" s="38" t="s">
        <v>398</v>
      </c>
      <c r="E1150" s="38" t="s">
        <v>1386</v>
      </c>
      <c r="F1150" s="40">
        <v>1600</v>
      </c>
      <c r="G1150" s="39">
        <v>451937632</v>
      </c>
      <c r="H1150" s="41" t="s">
        <v>1387</v>
      </c>
    </row>
    <row r="1151" spans="1:8" ht="15.75" customHeight="1" x14ac:dyDescent="0.25">
      <c r="A1151" s="38" t="s">
        <v>2423</v>
      </c>
      <c r="B1151" s="38" t="s">
        <v>24</v>
      </c>
      <c r="C1151" s="39">
        <v>312406.71000000002</v>
      </c>
      <c r="D1151" s="38" t="s">
        <v>85</v>
      </c>
      <c r="E1151" s="38" t="s">
        <v>1386</v>
      </c>
      <c r="F1151" s="40">
        <v>1600</v>
      </c>
      <c r="G1151" s="39">
        <v>499850736</v>
      </c>
      <c r="H1151" s="38" t="s">
        <v>1388</v>
      </c>
    </row>
    <row r="1152" spans="1:8" ht="15.75" customHeight="1" x14ac:dyDescent="0.25">
      <c r="A1152" s="38" t="s">
        <v>2423</v>
      </c>
      <c r="B1152" s="38" t="s">
        <v>24</v>
      </c>
      <c r="C1152" s="39">
        <v>336271.26</v>
      </c>
      <c r="D1152" s="38" t="s">
        <v>45</v>
      </c>
      <c r="E1152" s="38" t="s">
        <v>1389</v>
      </c>
      <c r="F1152" s="40">
        <v>1600</v>
      </c>
      <c r="G1152" s="39">
        <v>538034016</v>
      </c>
      <c r="H1152" s="41" t="s">
        <v>1390</v>
      </c>
    </row>
    <row r="1153" spans="1:8" ht="15.75" customHeight="1" x14ac:dyDescent="0.25">
      <c r="A1153" s="38" t="s">
        <v>2423</v>
      </c>
      <c r="B1153" s="38" t="s">
        <v>24</v>
      </c>
      <c r="C1153" s="39">
        <v>342000</v>
      </c>
      <c r="D1153" s="38" t="s">
        <v>25</v>
      </c>
      <c r="E1153" s="38" t="s">
        <v>1391</v>
      </c>
      <c r="F1153" s="40">
        <v>1600</v>
      </c>
      <c r="G1153" s="39">
        <v>547200000</v>
      </c>
      <c r="H1153" s="38" t="s">
        <v>84</v>
      </c>
    </row>
    <row r="1154" spans="1:8" ht="15.75" customHeight="1" x14ac:dyDescent="0.25">
      <c r="A1154" s="38" t="s">
        <v>2423</v>
      </c>
      <c r="B1154" s="38" t="s">
        <v>24</v>
      </c>
      <c r="C1154" s="39">
        <v>385990</v>
      </c>
      <c r="D1154" s="38" t="s">
        <v>222</v>
      </c>
      <c r="E1154" s="38" t="s">
        <v>424</v>
      </c>
      <c r="F1154" s="40">
        <v>1600</v>
      </c>
      <c r="G1154" s="39">
        <v>617584000</v>
      </c>
      <c r="H1154" s="41" t="s">
        <v>1392</v>
      </c>
    </row>
    <row r="1155" spans="1:8" ht="15.75" customHeight="1" x14ac:dyDescent="0.25">
      <c r="C1155" s="36"/>
      <c r="F1155" s="42"/>
      <c r="G1155" s="36"/>
    </row>
    <row r="1156" spans="1:8" ht="15.75" customHeight="1" x14ac:dyDescent="0.25">
      <c r="A1156" s="93" t="s">
        <v>1393</v>
      </c>
      <c r="B1156" s="94"/>
      <c r="C1156" s="94"/>
      <c r="D1156" s="94"/>
      <c r="E1156" s="94"/>
      <c r="F1156" s="94"/>
      <c r="G1156" s="94"/>
      <c r="H1156" s="95"/>
    </row>
    <row r="1157" spans="1:8" ht="15.75" customHeight="1" x14ac:dyDescent="0.25">
      <c r="C1157" s="36"/>
      <c r="E1157" s="1" t="s">
        <v>2347</v>
      </c>
      <c r="F1157" s="37">
        <v>1540</v>
      </c>
      <c r="G1157" s="36"/>
    </row>
    <row r="1158" spans="1:8" ht="15.75" customHeight="1" x14ac:dyDescent="0.25">
      <c r="A1158" s="38" t="s">
        <v>11</v>
      </c>
      <c r="B1158" s="38" t="s">
        <v>12</v>
      </c>
      <c r="C1158" s="38" t="s">
        <v>13</v>
      </c>
      <c r="D1158" s="38" t="s">
        <v>17</v>
      </c>
      <c r="E1158" s="38" t="s">
        <v>18</v>
      </c>
      <c r="F1158" s="38" t="s">
        <v>19</v>
      </c>
      <c r="G1158" s="38" t="s">
        <v>20</v>
      </c>
      <c r="H1158" s="38" t="s">
        <v>21</v>
      </c>
    </row>
    <row r="1159" spans="1:8" ht="15.75" customHeight="1" x14ac:dyDescent="0.25">
      <c r="A1159" s="38" t="s">
        <v>2424</v>
      </c>
      <c r="B1159" s="38" t="s">
        <v>24</v>
      </c>
      <c r="C1159" s="39">
        <v>10781.48</v>
      </c>
      <c r="D1159" s="38" t="s">
        <v>70</v>
      </c>
      <c r="E1159" s="38" t="s">
        <v>1395</v>
      </c>
      <c r="F1159" s="40">
        <v>1540</v>
      </c>
      <c r="G1159" s="39">
        <v>16603479.199999999</v>
      </c>
      <c r="H1159" s="41" t="s">
        <v>1396</v>
      </c>
    </row>
    <row r="1160" spans="1:8" ht="15.75" customHeight="1" x14ac:dyDescent="0.25">
      <c r="A1160" s="38" t="s">
        <v>2424</v>
      </c>
      <c r="B1160" s="38" t="s">
        <v>24</v>
      </c>
      <c r="C1160" s="39">
        <v>12654.64</v>
      </c>
      <c r="D1160" s="38" t="s">
        <v>40</v>
      </c>
      <c r="E1160" s="38" t="s">
        <v>842</v>
      </c>
      <c r="F1160" s="40">
        <v>1540</v>
      </c>
      <c r="G1160" s="39">
        <v>19488145.600000001</v>
      </c>
      <c r="H1160" s="38" t="s">
        <v>1397</v>
      </c>
    </row>
    <row r="1161" spans="1:8" ht="15.75" customHeight="1" x14ac:dyDescent="0.25">
      <c r="A1161" s="38" t="s">
        <v>2424</v>
      </c>
      <c r="B1161" s="38" t="s">
        <v>28</v>
      </c>
      <c r="C1161" s="39">
        <v>12665.9</v>
      </c>
      <c r="D1161" s="38" t="s">
        <v>70</v>
      </c>
      <c r="E1161" s="38" t="s">
        <v>1398</v>
      </c>
      <c r="F1161" s="40">
        <v>1540</v>
      </c>
      <c r="G1161" s="39">
        <v>19505486</v>
      </c>
      <c r="H1161" s="41" t="s">
        <v>1399</v>
      </c>
    </row>
    <row r="1162" spans="1:8" ht="15.75" customHeight="1" x14ac:dyDescent="0.25">
      <c r="A1162" s="38" t="s">
        <v>2424</v>
      </c>
      <c r="B1162" s="38" t="s">
        <v>28</v>
      </c>
      <c r="C1162" s="39">
        <v>12974.12</v>
      </c>
      <c r="D1162" s="38" t="s">
        <v>29</v>
      </c>
      <c r="E1162" s="38" t="s">
        <v>1400</v>
      </c>
      <c r="F1162" s="40">
        <v>1540</v>
      </c>
      <c r="G1162" s="39">
        <v>19980144.800000001</v>
      </c>
      <c r="H1162" s="38" t="s">
        <v>1401</v>
      </c>
    </row>
    <row r="1163" spans="1:8" ht="15.75" customHeight="1" x14ac:dyDescent="0.25">
      <c r="A1163" s="38" t="s">
        <v>2424</v>
      </c>
      <c r="B1163" s="38" t="s">
        <v>24</v>
      </c>
      <c r="C1163" s="39">
        <v>13000</v>
      </c>
      <c r="D1163" s="38" t="s">
        <v>54</v>
      </c>
      <c r="E1163" s="38" t="s">
        <v>1402</v>
      </c>
      <c r="F1163" s="40">
        <v>1540</v>
      </c>
      <c r="G1163" s="39">
        <v>20020000</v>
      </c>
      <c r="H1163" s="41" t="s">
        <v>1403</v>
      </c>
    </row>
    <row r="1164" spans="1:8" ht="15.75" customHeight="1" x14ac:dyDescent="0.25">
      <c r="A1164" s="38" t="s">
        <v>2424</v>
      </c>
      <c r="B1164" s="38" t="s">
        <v>24</v>
      </c>
      <c r="C1164" s="39">
        <v>16493.68</v>
      </c>
      <c r="D1164" s="38" t="s">
        <v>222</v>
      </c>
      <c r="E1164" s="38" t="s">
        <v>1404</v>
      </c>
      <c r="F1164" s="40">
        <v>1540</v>
      </c>
      <c r="G1164" s="39">
        <v>25400267.199999999</v>
      </c>
      <c r="H1164" s="38" t="s">
        <v>1405</v>
      </c>
    </row>
    <row r="1165" spans="1:8" ht="15.75" customHeight="1" x14ac:dyDescent="0.25">
      <c r="A1165" s="38" t="s">
        <v>2424</v>
      </c>
      <c r="B1165" s="38" t="s">
        <v>24</v>
      </c>
      <c r="C1165" s="39">
        <v>17448.07</v>
      </c>
      <c r="D1165" s="38" t="s">
        <v>398</v>
      </c>
      <c r="E1165" s="38" t="s">
        <v>1402</v>
      </c>
      <c r="F1165" s="40">
        <v>1540</v>
      </c>
      <c r="G1165" s="39">
        <v>26870027.800000001</v>
      </c>
      <c r="H1165" s="41" t="s">
        <v>1406</v>
      </c>
    </row>
    <row r="1166" spans="1:8" ht="15.75" customHeight="1" x14ac:dyDescent="0.25">
      <c r="A1166" s="38" t="s">
        <v>2424</v>
      </c>
      <c r="B1166" s="38" t="s">
        <v>24</v>
      </c>
      <c r="C1166" s="39">
        <v>17855</v>
      </c>
      <c r="D1166" s="38" t="s">
        <v>213</v>
      </c>
      <c r="E1166" s="38" t="s">
        <v>1407</v>
      </c>
      <c r="F1166" s="40">
        <v>1500</v>
      </c>
      <c r="G1166" s="39">
        <v>26782500</v>
      </c>
      <c r="H1166" s="41" t="s">
        <v>1408</v>
      </c>
    </row>
    <row r="1167" spans="1:8" ht="15.75" customHeight="1" x14ac:dyDescent="0.25">
      <c r="A1167" s="38" t="s">
        <v>2424</v>
      </c>
      <c r="B1167" s="38" t="s">
        <v>24</v>
      </c>
      <c r="C1167" s="39">
        <v>22182.38</v>
      </c>
      <c r="D1167" s="38" t="s">
        <v>45</v>
      </c>
      <c r="E1167" s="38" t="s">
        <v>1409</v>
      </c>
      <c r="F1167" s="40">
        <v>1540</v>
      </c>
      <c r="G1167" s="39">
        <v>34160865.200000003</v>
      </c>
      <c r="H1167" s="41" t="s">
        <v>1410</v>
      </c>
    </row>
    <row r="1168" spans="1:8" ht="15.75" customHeight="1" x14ac:dyDescent="0.25">
      <c r="A1168" s="38" t="s">
        <v>2424</v>
      </c>
      <c r="B1168" s="38" t="s">
        <v>24</v>
      </c>
      <c r="C1168" s="39">
        <v>25915.16</v>
      </c>
      <c r="D1168" s="38" t="s">
        <v>29</v>
      </c>
      <c r="E1168" s="38" t="s">
        <v>1411</v>
      </c>
      <c r="F1168" s="40">
        <v>1540</v>
      </c>
      <c r="G1168" s="39">
        <v>39909346.399999999</v>
      </c>
      <c r="H1168" s="38" t="s">
        <v>1412</v>
      </c>
    </row>
    <row r="1169" spans="1:8" ht="15.75" customHeight="1" x14ac:dyDescent="0.25">
      <c r="A1169" s="38" t="s">
        <v>2424</v>
      </c>
      <c r="B1169" s="38" t="s">
        <v>24</v>
      </c>
      <c r="C1169" s="39">
        <v>32970.300000000003</v>
      </c>
      <c r="D1169" s="38" t="s">
        <v>48</v>
      </c>
      <c r="E1169" s="38" t="s">
        <v>1413</v>
      </c>
      <c r="F1169" s="40">
        <v>1540</v>
      </c>
      <c r="G1169" s="39">
        <v>50774262</v>
      </c>
      <c r="H1169" s="41" t="s">
        <v>1414</v>
      </c>
    </row>
    <row r="1170" spans="1:8" ht="15.75" customHeight="1" x14ac:dyDescent="0.25">
      <c r="A1170" s="38" t="s">
        <v>2424</v>
      </c>
      <c r="B1170" s="38" t="s">
        <v>24</v>
      </c>
      <c r="C1170" s="39">
        <v>37356.26</v>
      </c>
      <c r="D1170" s="38" t="s">
        <v>85</v>
      </c>
      <c r="E1170" s="38" t="s">
        <v>427</v>
      </c>
      <c r="F1170" s="40">
        <v>1540</v>
      </c>
      <c r="G1170" s="39">
        <v>57528640.399999999</v>
      </c>
      <c r="H1170" s="38" t="s">
        <v>1415</v>
      </c>
    </row>
    <row r="1171" spans="1:8" ht="15.75" customHeight="1" x14ac:dyDescent="0.25">
      <c r="C1171" s="36"/>
      <c r="F1171" s="42"/>
      <c r="G1171" s="36"/>
    </row>
    <row r="1172" spans="1:8" ht="15.75" customHeight="1" x14ac:dyDescent="0.25">
      <c r="A1172" s="93" t="s">
        <v>1416</v>
      </c>
      <c r="B1172" s="94"/>
      <c r="C1172" s="94"/>
      <c r="D1172" s="94"/>
      <c r="E1172" s="94"/>
      <c r="F1172" s="94"/>
      <c r="G1172" s="94"/>
      <c r="H1172" s="95"/>
    </row>
    <row r="1173" spans="1:8" ht="15.75" customHeight="1" x14ac:dyDescent="0.25">
      <c r="C1173" s="36"/>
      <c r="E1173" s="1" t="s">
        <v>2347</v>
      </c>
      <c r="F1173" s="37">
        <v>480</v>
      </c>
      <c r="G1173" s="36"/>
    </row>
    <row r="1174" spans="1:8" ht="15.75" customHeight="1" x14ac:dyDescent="0.25">
      <c r="A1174" s="38" t="s">
        <v>11</v>
      </c>
      <c r="B1174" s="38" t="s">
        <v>12</v>
      </c>
      <c r="C1174" s="38" t="s">
        <v>13</v>
      </c>
      <c r="D1174" s="38" t="s">
        <v>17</v>
      </c>
      <c r="E1174" s="38" t="s">
        <v>18</v>
      </c>
      <c r="F1174" s="38" t="s">
        <v>19</v>
      </c>
      <c r="G1174" s="38" t="s">
        <v>20</v>
      </c>
      <c r="H1174" s="38" t="s">
        <v>21</v>
      </c>
    </row>
    <row r="1175" spans="1:8" ht="15.75" customHeight="1" x14ac:dyDescent="0.25">
      <c r="A1175" s="38" t="s">
        <v>2425</v>
      </c>
      <c r="B1175" s="38" t="s">
        <v>24</v>
      </c>
      <c r="C1175" s="39">
        <v>7119.11</v>
      </c>
      <c r="D1175" s="38" t="s">
        <v>85</v>
      </c>
      <c r="E1175" s="38" t="s">
        <v>906</v>
      </c>
      <c r="F1175" s="40">
        <v>480</v>
      </c>
      <c r="G1175" s="39">
        <v>3417172.8</v>
      </c>
      <c r="H1175" s="38" t="s">
        <v>1418</v>
      </c>
    </row>
    <row r="1176" spans="1:8" ht="15.75" customHeight="1" x14ac:dyDescent="0.25">
      <c r="A1176" s="38" t="s">
        <v>2425</v>
      </c>
      <c r="B1176" s="38" t="s">
        <v>28</v>
      </c>
      <c r="C1176" s="39">
        <v>9297.44</v>
      </c>
      <c r="D1176" s="38" t="s">
        <v>29</v>
      </c>
      <c r="E1176" s="38" t="s">
        <v>1419</v>
      </c>
      <c r="F1176" s="40">
        <v>480</v>
      </c>
      <c r="G1176" s="39">
        <v>4462771.2</v>
      </c>
      <c r="H1176" s="38" t="s">
        <v>1420</v>
      </c>
    </row>
    <row r="1177" spans="1:8" ht="15.75" customHeight="1" x14ac:dyDescent="0.25">
      <c r="A1177" s="38" t="s">
        <v>2425</v>
      </c>
      <c r="B1177" s="38" t="s">
        <v>24</v>
      </c>
      <c r="C1177" s="39">
        <v>10481</v>
      </c>
      <c r="D1177" s="38" t="s">
        <v>54</v>
      </c>
      <c r="E1177" s="38" t="s">
        <v>1421</v>
      </c>
      <c r="F1177" s="40">
        <v>480</v>
      </c>
      <c r="G1177" s="39">
        <v>5030880</v>
      </c>
      <c r="H1177" s="41" t="s">
        <v>1422</v>
      </c>
    </row>
    <row r="1178" spans="1:8" ht="15.75" customHeight="1" x14ac:dyDescent="0.25">
      <c r="A1178" s="38" t="s">
        <v>2425</v>
      </c>
      <c r="B1178" s="38" t="s">
        <v>24</v>
      </c>
      <c r="C1178" s="39">
        <v>10503.05</v>
      </c>
      <c r="D1178" s="38" t="s">
        <v>40</v>
      </c>
      <c r="E1178" s="38" t="s">
        <v>886</v>
      </c>
      <c r="F1178" s="40">
        <v>480</v>
      </c>
      <c r="G1178" s="39">
        <v>5041464</v>
      </c>
      <c r="H1178" s="38" t="s">
        <v>1423</v>
      </c>
    </row>
    <row r="1179" spans="1:8" ht="15.75" customHeight="1" x14ac:dyDescent="0.25">
      <c r="A1179" s="38" t="s">
        <v>2425</v>
      </c>
      <c r="B1179" s="38" t="s">
        <v>24</v>
      </c>
      <c r="C1179" s="39">
        <v>11180.4</v>
      </c>
      <c r="D1179" s="38" t="s">
        <v>45</v>
      </c>
      <c r="E1179" s="38" t="s">
        <v>635</v>
      </c>
      <c r="F1179" s="40">
        <v>480</v>
      </c>
      <c r="G1179" s="39">
        <v>5366592</v>
      </c>
      <c r="H1179" s="41" t="s">
        <v>1424</v>
      </c>
    </row>
    <row r="1180" spans="1:8" ht="15.75" customHeight="1" x14ac:dyDescent="0.25">
      <c r="A1180" s="38" t="s">
        <v>2425</v>
      </c>
      <c r="B1180" s="38" t="s">
        <v>24</v>
      </c>
      <c r="C1180" s="39">
        <v>11310.62</v>
      </c>
      <c r="D1180" s="38" t="s">
        <v>70</v>
      </c>
      <c r="E1180" s="38" t="s">
        <v>1425</v>
      </c>
      <c r="F1180" s="40">
        <v>480</v>
      </c>
      <c r="G1180" s="39">
        <v>5429097.5999999996</v>
      </c>
      <c r="H1180" s="41" t="s">
        <v>1426</v>
      </c>
    </row>
    <row r="1181" spans="1:8" ht="15.75" customHeight="1" x14ac:dyDescent="0.25">
      <c r="A1181" s="38" t="s">
        <v>2425</v>
      </c>
      <c r="B1181" s="38" t="s">
        <v>24</v>
      </c>
      <c r="C1181" s="39">
        <v>11611.33</v>
      </c>
      <c r="D1181" s="38" t="s">
        <v>156</v>
      </c>
      <c r="E1181" s="38" t="s">
        <v>635</v>
      </c>
      <c r="F1181" s="40">
        <v>480</v>
      </c>
      <c r="G1181" s="39">
        <v>5573438.4000000004</v>
      </c>
      <c r="H1181" s="38" t="s">
        <v>1427</v>
      </c>
    </row>
    <row r="1182" spans="1:8" ht="15.75" customHeight="1" x14ac:dyDescent="0.25">
      <c r="A1182" s="38" t="s">
        <v>2425</v>
      </c>
      <c r="B1182" s="38" t="s">
        <v>24</v>
      </c>
      <c r="C1182" s="39">
        <v>11996</v>
      </c>
      <c r="D1182" s="38" t="s">
        <v>25</v>
      </c>
      <c r="E1182" s="38" t="s">
        <v>635</v>
      </c>
      <c r="F1182" s="40">
        <v>480</v>
      </c>
      <c r="G1182" s="39">
        <v>5758080</v>
      </c>
      <c r="H1182" s="38" t="s">
        <v>84</v>
      </c>
    </row>
    <row r="1183" spans="1:8" ht="15.75" customHeight="1" x14ac:dyDescent="0.25">
      <c r="A1183" s="38" t="s">
        <v>2425</v>
      </c>
      <c r="B1183" s="38" t="s">
        <v>28</v>
      </c>
      <c r="C1183" s="39">
        <v>14622.52</v>
      </c>
      <c r="D1183" s="38" t="s">
        <v>40</v>
      </c>
      <c r="E1183" s="38" t="s">
        <v>906</v>
      </c>
      <c r="F1183" s="40">
        <v>480</v>
      </c>
      <c r="G1183" s="39">
        <v>7018809.5999999996</v>
      </c>
      <c r="H1183" s="38" t="s">
        <v>1428</v>
      </c>
    </row>
    <row r="1184" spans="1:8" ht="15.75" customHeight="1" x14ac:dyDescent="0.25">
      <c r="A1184" s="38" t="s">
        <v>2425</v>
      </c>
      <c r="B1184" s="38" t="s">
        <v>24</v>
      </c>
      <c r="C1184" s="39">
        <v>16427.88</v>
      </c>
      <c r="D1184" s="38" t="s">
        <v>29</v>
      </c>
      <c r="E1184" s="38" t="s">
        <v>1429</v>
      </c>
      <c r="F1184" s="40">
        <v>480</v>
      </c>
      <c r="G1184" s="39">
        <v>7885382.4000000004</v>
      </c>
      <c r="H1184" s="38" t="s">
        <v>1430</v>
      </c>
    </row>
    <row r="1185" spans="1:8" ht="15.75" customHeight="1" x14ac:dyDescent="0.25">
      <c r="A1185" s="38" t="s">
        <v>2425</v>
      </c>
      <c r="B1185" s="38" t="s">
        <v>28</v>
      </c>
      <c r="C1185" s="39">
        <v>20378.37</v>
      </c>
      <c r="D1185" s="38" t="s">
        <v>70</v>
      </c>
      <c r="E1185" s="38" t="s">
        <v>1431</v>
      </c>
      <c r="F1185" s="40">
        <v>480</v>
      </c>
      <c r="G1185" s="39">
        <v>9781617.5999999996</v>
      </c>
      <c r="H1185" s="41" t="s">
        <v>1432</v>
      </c>
    </row>
    <row r="1186" spans="1:8" ht="15.75" customHeight="1" x14ac:dyDescent="0.25">
      <c r="A1186" s="38" t="s">
        <v>2425</v>
      </c>
      <c r="B1186" s="38" t="s">
        <v>52</v>
      </c>
      <c r="C1186" s="39">
        <v>28733.62</v>
      </c>
      <c r="D1186" s="38" t="s">
        <v>40</v>
      </c>
      <c r="E1186" s="38" t="s">
        <v>521</v>
      </c>
      <c r="F1186" s="40">
        <v>480</v>
      </c>
      <c r="G1186" s="39">
        <v>13792137.6</v>
      </c>
      <c r="H1186" s="38" t="s">
        <v>1433</v>
      </c>
    </row>
    <row r="1187" spans="1:8" ht="15.75" customHeight="1" x14ac:dyDescent="0.25">
      <c r="A1187" s="38" t="s">
        <v>2425</v>
      </c>
      <c r="B1187" s="38" t="s">
        <v>24</v>
      </c>
      <c r="C1187" s="39">
        <v>37969.71</v>
      </c>
      <c r="D1187" s="38" t="s">
        <v>398</v>
      </c>
      <c r="E1187" s="38" t="s">
        <v>1434</v>
      </c>
      <c r="F1187" s="40">
        <v>480</v>
      </c>
      <c r="G1187" s="39">
        <v>18225460.800000001</v>
      </c>
      <c r="H1187" s="41" t="s">
        <v>1435</v>
      </c>
    </row>
    <row r="1188" spans="1:8" ht="15.75" customHeight="1" x14ac:dyDescent="0.25">
      <c r="A1188" s="38" t="s">
        <v>2425</v>
      </c>
      <c r="B1188" s="38" t="s">
        <v>52</v>
      </c>
      <c r="C1188" s="39">
        <v>46957.02</v>
      </c>
      <c r="D1188" s="38" t="s">
        <v>70</v>
      </c>
      <c r="E1188" s="38" t="s">
        <v>1436</v>
      </c>
      <c r="F1188" s="40">
        <v>480</v>
      </c>
      <c r="G1188" s="39">
        <v>22539369.600000001</v>
      </c>
      <c r="H1188" s="41" t="s">
        <v>1437</v>
      </c>
    </row>
    <row r="1189" spans="1:8" ht="15.75" customHeight="1" x14ac:dyDescent="0.25">
      <c r="C1189" s="36"/>
      <c r="F1189" s="42"/>
      <c r="G1189" s="36"/>
    </row>
    <row r="1190" spans="1:8" ht="15.75" customHeight="1" x14ac:dyDescent="0.25">
      <c r="A1190" s="93" t="s">
        <v>1438</v>
      </c>
      <c r="B1190" s="94"/>
      <c r="C1190" s="94"/>
      <c r="D1190" s="94"/>
      <c r="E1190" s="94"/>
      <c r="F1190" s="94"/>
      <c r="G1190" s="94"/>
      <c r="H1190" s="95"/>
    </row>
    <row r="1191" spans="1:8" ht="15.75" customHeight="1" x14ac:dyDescent="0.25">
      <c r="C1191" s="36"/>
      <c r="E1191" s="1" t="s">
        <v>2347</v>
      </c>
      <c r="F1191" s="37">
        <v>110</v>
      </c>
      <c r="G1191" s="36"/>
    </row>
    <row r="1192" spans="1:8" ht="15.75" customHeight="1" x14ac:dyDescent="0.25">
      <c r="A1192" s="38" t="s">
        <v>11</v>
      </c>
      <c r="B1192" s="38" t="s">
        <v>12</v>
      </c>
      <c r="C1192" s="38" t="s">
        <v>13</v>
      </c>
      <c r="D1192" s="38" t="s">
        <v>17</v>
      </c>
      <c r="E1192" s="38" t="s">
        <v>18</v>
      </c>
      <c r="F1192" s="38" t="s">
        <v>19</v>
      </c>
      <c r="G1192" s="38" t="s">
        <v>20</v>
      </c>
      <c r="H1192" s="38" t="s">
        <v>21</v>
      </c>
    </row>
    <row r="1193" spans="1:8" ht="15.75" customHeight="1" x14ac:dyDescent="0.25">
      <c r="A1193" s="38" t="s">
        <v>2426</v>
      </c>
      <c r="B1193" s="38" t="s">
        <v>24</v>
      </c>
      <c r="C1193" s="39">
        <v>18458</v>
      </c>
      <c r="D1193" s="38" t="s">
        <v>25</v>
      </c>
      <c r="E1193" s="38" t="s">
        <v>179</v>
      </c>
      <c r="F1193" s="40">
        <v>110</v>
      </c>
      <c r="G1193" s="39">
        <v>2030380</v>
      </c>
      <c r="H1193" s="38" t="s">
        <v>84</v>
      </c>
    </row>
    <row r="1194" spans="1:8" ht="15.75" customHeight="1" x14ac:dyDescent="0.25">
      <c r="A1194" s="38" t="s">
        <v>2426</v>
      </c>
      <c r="B1194" s="38" t="s">
        <v>24</v>
      </c>
      <c r="C1194" s="39">
        <v>18974.12</v>
      </c>
      <c r="D1194" s="38" t="s">
        <v>29</v>
      </c>
      <c r="E1194" s="38" t="s">
        <v>1419</v>
      </c>
      <c r="F1194" s="40">
        <v>110</v>
      </c>
      <c r="G1194" s="39">
        <v>2087153.2</v>
      </c>
      <c r="H1194" s="38" t="s">
        <v>1420</v>
      </c>
    </row>
    <row r="1195" spans="1:8" ht="15.75" customHeight="1" x14ac:dyDescent="0.25">
      <c r="A1195" s="38" t="s">
        <v>2426</v>
      </c>
      <c r="B1195" s="38" t="s">
        <v>24</v>
      </c>
      <c r="C1195" s="39">
        <v>21669.51</v>
      </c>
      <c r="D1195" s="38" t="s">
        <v>40</v>
      </c>
      <c r="E1195" s="38" t="s">
        <v>886</v>
      </c>
      <c r="F1195" s="40">
        <v>110</v>
      </c>
      <c r="G1195" s="39">
        <v>2383646.1</v>
      </c>
      <c r="H1195" s="41" t="s">
        <v>1440</v>
      </c>
    </row>
    <row r="1196" spans="1:8" ht="15.75" customHeight="1" x14ac:dyDescent="0.25">
      <c r="A1196" s="38" t="s">
        <v>2426</v>
      </c>
      <c r="B1196" s="38" t="s">
        <v>24</v>
      </c>
      <c r="C1196" s="39">
        <v>21900</v>
      </c>
      <c r="D1196" s="38" t="s">
        <v>54</v>
      </c>
      <c r="E1196" s="38" t="s">
        <v>1421</v>
      </c>
      <c r="F1196" s="40">
        <v>110</v>
      </c>
      <c r="G1196" s="39">
        <v>2409000</v>
      </c>
      <c r="H1196" s="41" t="s">
        <v>1441</v>
      </c>
    </row>
    <row r="1197" spans="1:8" ht="15.75" customHeight="1" x14ac:dyDescent="0.25">
      <c r="A1197" s="38" t="s">
        <v>2426</v>
      </c>
      <c r="B1197" s="38" t="s">
        <v>24</v>
      </c>
      <c r="C1197" s="39">
        <v>22760.1</v>
      </c>
      <c r="D1197" s="38" t="s">
        <v>45</v>
      </c>
      <c r="E1197" s="38" t="s">
        <v>635</v>
      </c>
      <c r="F1197" s="40">
        <v>110</v>
      </c>
      <c r="G1197" s="39">
        <v>2503611</v>
      </c>
      <c r="H1197" s="38" t="s">
        <v>1442</v>
      </c>
    </row>
    <row r="1198" spans="1:8" ht="15.75" customHeight="1" x14ac:dyDescent="0.25">
      <c r="A1198" s="38" t="s">
        <v>2426</v>
      </c>
      <c r="B1198" s="38" t="s">
        <v>24</v>
      </c>
      <c r="C1198" s="39">
        <v>23911.77</v>
      </c>
      <c r="D1198" s="38" t="s">
        <v>156</v>
      </c>
      <c r="E1198" s="38" t="s">
        <v>635</v>
      </c>
      <c r="F1198" s="40">
        <v>110</v>
      </c>
      <c r="G1198" s="39">
        <v>2630294.7000000002</v>
      </c>
      <c r="H1198" s="38" t="s">
        <v>1427</v>
      </c>
    </row>
    <row r="1199" spans="1:8" ht="15.75" customHeight="1" x14ac:dyDescent="0.25">
      <c r="A1199" s="38" t="s">
        <v>2426</v>
      </c>
      <c r="B1199" s="38" t="s">
        <v>24</v>
      </c>
      <c r="C1199" s="39">
        <v>24190.32</v>
      </c>
      <c r="D1199" s="38" t="s">
        <v>85</v>
      </c>
      <c r="E1199" s="38" t="s">
        <v>635</v>
      </c>
      <c r="F1199" s="40">
        <v>110</v>
      </c>
      <c r="G1199" s="39">
        <v>2660935.2000000002</v>
      </c>
      <c r="H1199" s="38" t="s">
        <v>1443</v>
      </c>
    </row>
    <row r="1200" spans="1:8" ht="15.75" customHeight="1" x14ac:dyDescent="0.25">
      <c r="A1200" s="38" t="s">
        <v>2426</v>
      </c>
      <c r="B1200" s="38" t="s">
        <v>28</v>
      </c>
      <c r="C1200" s="39">
        <v>24424</v>
      </c>
      <c r="D1200" s="38" t="s">
        <v>25</v>
      </c>
      <c r="E1200" s="38" t="s">
        <v>635</v>
      </c>
      <c r="F1200" s="40">
        <v>110</v>
      </c>
      <c r="G1200" s="39">
        <v>2686640</v>
      </c>
      <c r="H1200" s="38" t="s">
        <v>84</v>
      </c>
    </row>
    <row r="1201" spans="1:8" ht="15.75" customHeight="1" x14ac:dyDescent="0.25">
      <c r="A1201" s="38" t="s">
        <v>2426</v>
      </c>
      <c r="B1201" s="38" t="s">
        <v>28</v>
      </c>
      <c r="C1201" s="39">
        <v>90166.82</v>
      </c>
      <c r="D1201" s="38" t="s">
        <v>40</v>
      </c>
      <c r="E1201" s="38" t="s">
        <v>937</v>
      </c>
      <c r="F1201" s="40">
        <v>110</v>
      </c>
      <c r="G1201" s="39">
        <v>9918350.1999999993</v>
      </c>
      <c r="H1201" s="41" t="s">
        <v>1444</v>
      </c>
    </row>
    <row r="1202" spans="1:8" ht="15.75" customHeight="1" x14ac:dyDescent="0.25">
      <c r="A1202" s="38" t="s">
        <v>2426</v>
      </c>
      <c r="B1202" s="38" t="s">
        <v>24</v>
      </c>
      <c r="C1202" s="39">
        <v>119149.88</v>
      </c>
      <c r="D1202" s="38" t="s">
        <v>398</v>
      </c>
      <c r="E1202" s="38" t="s">
        <v>1434</v>
      </c>
      <c r="F1202" s="40">
        <v>110</v>
      </c>
      <c r="G1202" s="39">
        <v>13106486.800000001</v>
      </c>
      <c r="H1202" s="41" t="s">
        <v>1445</v>
      </c>
    </row>
    <row r="1203" spans="1:8" ht="15.75" customHeight="1" x14ac:dyDescent="0.25">
      <c r="A1203" s="38" t="s">
        <v>2426</v>
      </c>
      <c r="B1203" s="38" t="s">
        <v>24</v>
      </c>
      <c r="C1203" s="39">
        <v>147352.26999999999</v>
      </c>
      <c r="D1203" s="38" t="s">
        <v>70</v>
      </c>
      <c r="E1203" s="38" t="s">
        <v>1446</v>
      </c>
      <c r="F1203" s="40">
        <v>110</v>
      </c>
      <c r="G1203" s="39">
        <v>16208749.699999999</v>
      </c>
      <c r="H1203" s="41" t="s">
        <v>1447</v>
      </c>
    </row>
    <row r="1204" spans="1:8" ht="15.75" customHeight="1" x14ac:dyDescent="0.25">
      <c r="C1204" s="36"/>
      <c r="F1204" s="42"/>
      <c r="G1204" s="36"/>
    </row>
    <row r="1205" spans="1:8" ht="15.75" customHeight="1" x14ac:dyDescent="0.25">
      <c r="A1205" s="93" t="s">
        <v>1449</v>
      </c>
      <c r="B1205" s="94"/>
      <c r="C1205" s="94"/>
      <c r="D1205" s="94"/>
      <c r="E1205" s="94"/>
      <c r="F1205" s="94"/>
      <c r="G1205" s="94"/>
      <c r="H1205" s="95"/>
    </row>
    <row r="1206" spans="1:8" ht="15.75" customHeight="1" x14ac:dyDescent="0.25">
      <c r="C1206" s="36"/>
      <c r="E1206" s="1" t="s">
        <v>2347</v>
      </c>
      <c r="F1206" s="37">
        <v>204000</v>
      </c>
      <c r="G1206" s="36"/>
    </row>
    <row r="1207" spans="1:8" ht="15.75" customHeight="1" x14ac:dyDescent="0.25">
      <c r="A1207" s="38" t="s">
        <v>11</v>
      </c>
      <c r="B1207" s="38" t="s">
        <v>12</v>
      </c>
      <c r="C1207" s="38" t="s">
        <v>13</v>
      </c>
      <c r="D1207" s="38" t="s">
        <v>17</v>
      </c>
      <c r="E1207" s="38" t="s">
        <v>18</v>
      </c>
      <c r="F1207" s="38" t="s">
        <v>19</v>
      </c>
      <c r="G1207" s="38" t="s">
        <v>20</v>
      </c>
      <c r="H1207" s="38" t="s">
        <v>21</v>
      </c>
    </row>
    <row r="1208" spans="1:8" ht="15.75" customHeight="1" x14ac:dyDescent="0.25">
      <c r="A1208" s="38" t="s">
        <v>2427</v>
      </c>
      <c r="B1208" s="38" t="s">
        <v>24</v>
      </c>
      <c r="C1208" s="39">
        <v>256.45</v>
      </c>
      <c r="D1208" s="38" t="s">
        <v>163</v>
      </c>
      <c r="E1208" s="38" t="s">
        <v>1451</v>
      </c>
      <c r="F1208" s="40">
        <v>204000</v>
      </c>
      <c r="G1208" s="39">
        <v>52315800</v>
      </c>
      <c r="H1208" s="41" t="s">
        <v>1452</v>
      </c>
    </row>
    <row r="1209" spans="1:8" ht="15.75" customHeight="1" x14ac:dyDescent="0.25">
      <c r="A1209" s="38" t="s">
        <v>2427</v>
      </c>
      <c r="B1209" s="38" t="s">
        <v>24</v>
      </c>
      <c r="C1209" s="39">
        <v>266</v>
      </c>
      <c r="D1209" s="38" t="s">
        <v>54</v>
      </c>
      <c r="E1209" s="38" t="s">
        <v>1453</v>
      </c>
      <c r="F1209" s="40">
        <v>204000</v>
      </c>
      <c r="G1209" s="39">
        <v>54264000</v>
      </c>
      <c r="H1209" s="41" t="s">
        <v>1454</v>
      </c>
    </row>
    <row r="1210" spans="1:8" ht="15.75" customHeight="1" x14ac:dyDescent="0.25">
      <c r="A1210" s="38" t="s">
        <v>2427</v>
      </c>
      <c r="B1210" s="38" t="s">
        <v>24</v>
      </c>
      <c r="C1210" s="39">
        <v>268.77</v>
      </c>
      <c r="D1210" s="38" t="s">
        <v>29</v>
      </c>
      <c r="E1210" s="38" t="s">
        <v>1455</v>
      </c>
      <c r="F1210" s="40">
        <v>204000</v>
      </c>
      <c r="G1210" s="39">
        <v>54829080</v>
      </c>
      <c r="H1210" s="38" t="s">
        <v>1456</v>
      </c>
    </row>
    <row r="1211" spans="1:8" ht="15.75" customHeight="1" x14ac:dyDescent="0.25">
      <c r="A1211" s="38" t="s">
        <v>2427</v>
      </c>
      <c r="B1211" s="38" t="s">
        <v>24</v>
      </c>
      <c r="C1211" s="39">
        <v>269.68</v>
      </c>
      <c r="D1211" s="38" t="s">
        <v>40</v>
      </c>
      <c r="E1211" s="38" t="s">
        <v>864</v>
      </c>
      <c r="F1211" s="40">
        <v>204000</v>
      </c>
      <c r="G1211" s="39">
        <v>55014720</v>
      </c>
      <c r="H1211" s="38" t="s">
        <v>1457</v>
      </c>
    </row>
    <row r="1212" spans="1:8" ht="15.75" customHeight="1" x14ac:dyDescent="0.25">
      <c r="A1212" s="38" t="s">
        <v>2427</v>
      </c>
      <c r="B1212" s="38" t="s">
        <v>24</v>
      </c>
      <c r="C1212" s="39">
        <v>290.43</v>
      </c>
      <c r="D1212" s="38" t="s">
        <v>48</v>
      </c>
      <c r="E1212" s="38" t="s">
        <v>1458</v>
      </c>
      <c r="F1212" s="40">
        <v>30000</v>
      </c>
      <c r="G1212" s="39">
        <v>8712900</v>
      </c>
      <c r="H1212" s="41" t="s">
        <v>1459</v>
      </c>
    </row>
    <row r="1213" spans="1:8" ht="15.75" customHeight="1" x14ac:dyDescent="0.25">
      <c r="A1213" s="38" t="s">
        <v>2427</v>
      </c>
      <c r="B1213" s="38" t="s">
        <v>28</v>
      </c>
      <c r="C1213" s="39">
        <v>322.48</v>
      </c>
      <c r="D1213" s="38" t="s">
        <v>40</v>
      </c>
      <c r="E1213" s="38" t="s">
        <v>1460</v>
      </c>
      <c r="F1213" s="40">
        <v>204000</v>
      </c>
      <c r="G1213" s="39">
        <v>65785920</v>
      </c>
      <c r="H1213" s="38" t="s">
        <v>1461</v>
      </c>
    </row>
    <row r="1214" spans="1:8" ht="15.75" customHeight="1" x14ac:dyDescent="0.25">
      <c r="A1214" s="38" t="s">
        <v>2427</v>
      </c>
      <c r="B1214" s="38" t="s">
        <v>24</v>
      </c>
      <c r="C1214" s="39">
        <v>369</v>
      </c>
      <c r="D1214" s="38" t="s">
        <v>25</v>
      </c>
      <c r="E1214" s="38" t="s">
        <v>1462</v>
      </c>
      <c r="F1214" s="40">
        <v>204000</v>
      </c>
      <c r="G1214" s="39">
        <v>75276000</v>
      </c>
      <c r="H1214" s="38" t="s">
        <v>84</v>
      </c>
    </row>
    <row r="1215" spans="1:8" ht="15.75" customHeight="1" x14ac:dyDescent="0.25">
      <c r="A1215" s="38" t="s">
        <v>2427</v>
      </c>
      <c r="B1215" s="38" t="s">
        <v>24</v>
      </c>
      <c r="C1215" s="39">
        <v>369.49</v>
      </c>
      <c r="D1215" s="38" t="s">
        <v>45</v>
      </c>
      <c r="E1215" s="38" t="s">
        <v>1460</v>
      </c>
      <c r="F1215" s="40">
        <v>204000</v>
      </c>
      <c r="G1215" s="39">
        <v>75375960</v>
      </c>
      <c r="H1215" s="41" t="s">
        <v>1463</v>
      </c>
    </row>
    <row r="1216" spans="1:8" ht="15.75" customHeight="1" x14ac:dyDescent="0.25">
      <c r="A1216" s="38" t="s">
        <v>2427</v>
      </c>
      <c r="B1216" s="38" t="s">
        <v>24</v>
      </c>
      <c r="C1216" s="39">
        <v>613.41</v>
      </c>
      <c r="D1216" s="38" t="s">
        <v>70</v>
      </c>
      <c r="E1216" s="38" t="s">
        <v>1464</v>
      </c>
      <c r="F1216" s="40">
        <v>204000</v>
      </c>
      <c r="G1216" s="39">
        <v>125135640</v>
      </c>
      <c r="H1216" s="41" t="s">
        <v>1465</v>
      </c>
    </row>
    <row r="1217" spans="1:8" ht="15.75" customHeight="1" x14ac:dyDescent="0.25">
      <c r="A1217" s="38" t="s">
        <v>2427</v>
      </c>
      <c r="B1217" s="38" t="s">
        <v>24</v>
      </c>
      <c r="C1217" s="39">
        <v>620.04999999999995</v>
      </c>
      <c r="D1217" s="38" t="s">
        <v>398</v>
      </c>
      <c r="E1217" s="38" t="s">
        <v>1466</v>
      </c>
      <c r="F1217" s="40">
        <v>204000</v>
      </c>
      <c r="G1217" s="39">
        <v>126490200</v>
      </c>
      <c r="H1217" s="41" t="s">
        <v>1467</v>
      </c>
    </row>
    <row r="1218" spans="1:8" ht="15.75" customHeight="1" x14ac:dyDescent="0.25">
      <c r="A1218" s="38" t="s">
        <v>2427</v>
      </c>
      <c r="B1218" s="38" t="s">
        <v>28</v>
      </c>
      <c r="C1218" s="39">
        <v>622.54</v>
      </c>
      <c r="D1218" s="38" t="s">
        <v>163</v>
      </c>
      <c r="E1218" s="38" t="s">
        <v>1468</v>
      </c>
      <c r="F1218" s="40">
        <v>204000</v>
      </c>
      <c r="G1218" s="39">
        <v>126998160</v>
      </c>
      <c r="H1218" s="41" t="s">
        <v>1469</v>
      </c>
    </row>
    <row r="1219" spans="1:8" ht="15.75" customHeight="1" x14ac:dyDescent="0.25">
      <c r="A1219" s="38" t="s">
        <v>2427</v>
      </c>
      <c r="B1219" s="38" t="s">
        <v>52</v>
      </c>
      <c r="C1219" s="39">
        <v>647.1</v>
      </c>
      <c r="D1219" s="38" t="s">
        <v>40</v>
      </c>
      <c r="E1219" s="38" t="s">
        <v>1241</v>
      </c>
      <c r="F1219" s="40">
        <v>204000</v>
      </c>
      <c r="G1219" s="39">
        <v>132008400</v>
      </c>
      <c r="H1219" s="38" t="s">
        <v>1470</v>
      </c>
    </row>
    <row r="1220" spans="1:8" ht="15.75" customHeight="1" x14ac:dyDescent="0.25">
      <c r="A1220" s="38" t="s">
        <v>2427</v>
      </c>
      <c r="B1220" s="38" t="s">
        <v>24</v>
      </c>
      <c r="C1220" s="39">
        <v>786.53</v>
      </c>
      <c r="D1220" s="38" t="s">
        <v>156</v>
      </c>
      <c r="E1220" s="38" t="s">
        <v>1462</v>
      </c>
      <c r="F1220" s="40">
        <v>204000</v>
      </c>
      <c r="G1220" s="39">
        <v>160452120</v>
      </c>
      <c r="H1220" s="38" t="s">
        <v>1471</v>
      </c>
    </row>
    <row r="1221" spans="1:8" ht="15.75" customHeight="1" x14ac:dyDescent="0.25">
      <c r="C1221" s="36"/>
      <c r="F1221" s="42"/>
      <c r="G1221" s="36"/>
    </row>
    <row r="1222" spans="1:8" ht="15.75" customHeight="1" x14ac:dyDescent="0.25">
      <c r="A1222" s="93" t="s">
        <v>1472</v>
      </c>
      <c r="B1222" s="94"/>
      <c r="C1222" s="94"/>
      <c r="D1222" s="94"/>
      <c r="E1222" s="94"/>
      <c r="F1222" s="94"/>
      <c r="G1222" s="94"/>
      <c r="H1222" s="95"/>
    </row>
    <row r="1223" spans="1:8" ht="15.75" customHeight="1" x14ac:dyDescent="0.25">
      <c r="C1223" s="36"/>
      <c r="E1223" s="1" t="s">
        <v>2347</v>
      </c>
      <c r="F1223" s="37">
        <v>6000</v>
      </c>
      <c r="G1223" s="36"/>
    </row>
    <row r="1224" spans="1:8" ht="15.75" customHeight="1" x14ac:dyDescent="0.25">
      <c r="A1224" s="38" t="s">
        <v>11</v>
      </c>
      <c r="B1224" s="38" t="s">
        <v>12</v>
      </c>
      <c r="C1224" s="38" t="s">
        <v>13</v>
      </c>
      <c r="D1224" s="38" t="s">
        <v>17</v>
      </c>
      <c r="E1224" s="38" t="s">
        <v>18</v>
      </c>
      <c r="F1224" s="38" t="s">
        <v>19</v>
      </c>
      <c r="G1224" s="38" t="s">
        <v>20</v>
      </c>
      <c r="H1224" s="38" t="s">
        <v>21</v>
      </c>
    </row>
    <row r="1225" spans="1:8" ht="15.75" customHeight="1" x14ac:dyDescent="0.25">
      <c r="A1225" s="38" t="s">
        <v>2428</v>
      </c>
      <c r="B1225" s="38" t="s">
        <v>24</v>
      </c>
      <c r="C1225" s="39">
        <v>3676.18</v>
      </c>
      <c r="D1225" s="38" t="s">
        <v>398</v>
      </c>
      <c r="E1225" s="38" t="s">
        <v>1474</v>
      </c>
      <c r="F1225" s="40">
        <v>6000</v>
      </c>
      <c r="G1225" s="39">
        <v>22057080</v>
      </c>
      <c r="H1225" s="41" t="s">
        <v>1475</v>
      </c>
    </row>
    <row r="1226" spans="1:8" ht="15.75" customHeight="1" x14ac:dyDescent="0.25">
      <c r="A1226" s="38" t="s">
        <v>2428</v>
      </c>
      <c r="B1226" s="38" t="s">
        <v>24</v>
      </c>
      <c r="C1226" s="39">
        <v>3753.03</v>
      </c>
      <c r="D1226" s="38" t="s">
        <v>40</v>
      </c>
      <c r="E1226" s="38" t="s">
        <v>538</v>
      </c>
      <c r="F1226" s="40">
        <v>6000</v>
      </c>
      <c r="G1226" s="39">
        <v>22518180</v>
      </c>
      <c r="H1226" s="38" t="s">
        <v>1476</v>
      </c>
    </row>
    <row r="1227" spans="1:8" ht="15.75" customHeight="1" x14ac:dyDescent="0.25">
      <c r="A1227" s="38" t="s">
        <v>2428</v>
      </c>
      <c r="B1227" s="38" t="s">
        <v>24</v>
      </c>
      <c r="C1227" s="39">
        <v>3755.66</v>
      </c>
      <c r="D1227" s="38" t="s">
        <v>70</v>
      </c>
      <c r="E1227" s="38" t="s">
        <v>1477</v>
      </c>
      <c r="F1227" s="40">
        <v>6000</v>
      </c>
      <c r="G1227" s="39">
        <v>22533960</v>
      </c>
      <c r="H1227" s="41" t="s">
        <v>1478</v>
      </c>
    </row>
    <row r="1228" spans="1:8" ht="15.75" customHeight="1" x14ac:dyDescent="0.25">
      <c r="A1228" s="38" t="s">
        <v>2428</v>
      </c>
      <c r="B1228" s="38" t="s">
        <v>24</v>
      </c>
      <c r="C1228" s="39">
        <v>3932.49</v>
      </c>
      <c r="D1228" s="38" t="s">
        <v>189</v>
      </c>
      <c r="E1228" s="38" t="s">
        <v>1479</v>
      </c>
      <c r="F1228" s="40">
        <v>6000</v>
      </c>
      <c r="G1228" s="39">
        <v>23594940</v>
      </c>
      <c r="H1228" s="41" t="s">
        <v>1480</v>
      </c>
    </row>
    <row r="1229" spans="1:8" ht="15.75" customHeight="1" x14ac:dyDescent="0.25">
      <c r="A1229" s="38" t="s">
        <v>2428</v>
      </c>
      <c r="B1229" s="38" t="s">
        <v>24</v>
      </c>
      <c r="C1229" s="39">
        <v>3988.52</v>
      </c>
      <c r="D1229" s="38" t="s">
        <v>29</v>
      </c>
      <c r="E1229" s="38" t="s">
        <v>1481</v>
      </c>
      <c r="F1229" s="40">
        <v>6000</v>
      </c>
      <c r="G1229" s="39">
        <v>23931120</v>
      </c>
      <c r="H1229" s="38" t="s">
        <v>1482</v>
      </c>
    </row>
    <row r="1230" spans="1:8" ht="15.75" customHeight="1" x14ac:dyDescent="0.25">
      <c r="A1230" s="38" t="s">
        <v>2428</v>
      </c>
      <c r="B1230" s="38" t="s">
        <v>24</v>
      </c>
      <c r="C1230" s="39">
        <v>4626.67</v>
      </c>
      <c r="D1230" s="38" t="s">
        <v>45</v>
      </c>
      <c r="E1230" s="38" t="s">
        <v>538</v>
      </c>
      <c r="F1230" s="40">
        <v>6000</v>
      </c>
      <c r="G1230" s="39">
        <v>27760020</v>
      </c>
      <c r="H1230" s="41" t="s">
        <v>1483</v>
      </c>
    </row>
    <row r="1231" spans="1:8" ht="15.75" customHeight="1" x14ac:dyDescent="0.25">
      <c r="C1231" s="36"/>
      <c r="F1231" s="42"/>
      <c r="G1231" s="36"/>
    </row>
    <row r="1232" spans="1:8" ht="15.75" customHeight="1" x14ac:dyDescent="0.25">
      <c r="A1232" s="93" t="s">
        <v>1484</v>
      </c>
      <c r="B1232" s="94"/>
      <c r="C1232" s="94"/>
      <c r="D1232" s="94"/>
      <c r="E1232" s="94"/>
      <c r="F1232" s="94"/>
      <c r="G1232" s="94"/>
      <c r="H1232" s="95"/>
    </row>
    <row r="1233" spans="1:8" ht="15.75" customHeight="1" x14ac:dyDescent="0.25">
      <c r="C1233" s="36"/>
      <c r="E1233" s="1" t="s">
        <v>2347</v>
      </c>
      <c r="F1233" s="37">
        <v>3600</v>
      </c>
      <c r="G1233" s="36"/>
    </row>
    <row r="1234" spans="1:8" ht="15.75" customHeight="1" x14ac:dyDescent="0.25">
      <c r="A1234" s="38" t="s">
        <v>11</v>
      </c>
      <c r="B1234" s="38" t="s">
        <v>12</v>
      </c>
      <c r="C1234" s="38" t="s">
        <v>13</v>
      </c>
      <c r="D1234" s="38" t="s">
        <v>17</v>
      </c>
      <c r="E1234" s="38" t="s">
        <v>18</v>
      </c>
      <c r="F1234" s="38" t="s">
        <v>19</v>
      </c>
      <c r="G1234" s="38" t="s">
        <v>20</v>
      </c>
      <c r="H1234" s="38" t="s">
        <v>21</v>
      </c>
    </row>
    <row r="1235" spans="1:8" ht="15.75" customHeight="1" x14ac:dyDescent="0.25">
      <c r="A1235" s="38" t="s">
        <v>2429</v>
      </c>
      <c r="B1235" s="38" t="s">
        <v>24</v>
      </c>
      <c r="C1235" s="39">
        <v>6662.45</v>
      </c>
      <c r="D1235" s="38" t="s">
        <v>398</v>
      </c>
      <c r="E1235" s="38" t="s">
        <v>1474</v>
      </c>
      <c r="F1235" s="40">
        <v>3600</v>
      </c>
      <c r="G1235" s="39">
        <v>23984820</v>
      </c>
      <c r="H1235" s="41" t="s">
        <v>1485</v>
      </c>
    </row>
    <row r="1236" spans="1:8" ht="15.75" customHeight="1" x14ac:dyDescent="0.25">
      <c r="A1236" s="38" t="s">
        <v>2429</v>
      </c>
      <c r="B1236" s="38" t="s">
        <v>24</v>
      </c>
      <c r="C1236" s="39">
        <v>6783.31</v>
      </c>
      <c r="D1236" s="38" t="s">
        <v>40</v>
      </c>
      <c r="E1236" s="38" t="s">
        <v>538</v>
      </c>
      <c r="F1236" s="40">
        <v>3600</v>
      </c>
      <c r="G1236" s="39">
        <v>24419916</v>
      </c>
      <c r="H1236" s="38" t="s">
        <v>1486</v>
      </c>
    </row>
    <row r="1237" spans="1:8" ht="15.75" customHeight="1" x14ac:dyDescent="0.25">
      <c r="A1237" s="38" t="s">
        <v>2429</v>
      </c>
      <c r="B1237" s="38" t="s">
        <v>24</v>
      </c>
      <c r="C1237" s="39">
        <v>6806.48</v>
      </c>
      <c r="D1237" s="38" t="s">
        <v>70</v>
      </c>
      <c r="E1237" s="38" t="s">
        <v>1487</v>
      </c>
      <c r="F1237" s="40">
        <v>3600</v>
      </c>
      <c r="G1237" s="39">
        <v>24503328</v>
      </c>
      <c r="H1237" s="41" t="s">
        <v>1488</v>
      </c>
    </row>
    <row r="1238" spans="1:8" ht="15.75" customHeight="1" x14ac:dyDescent="0.25">
      <c r="A1238" s="38" t="s">
        <v>2429</v>
      </c>
      <c r="B1238" s="38" t="s">
        <v>24</v>
      </c>
      <c r="C1238" s="39">
        <v>7227.86</v>
      </c>
      <c r="D1238" s="38" t="s">
        <v>29</v>
      </c>
      <c r="E1238" s="38" t="s">
        <v>1481</v>
      </c>
      <c r="F1238" s="40">
        <v>3600</v>
      </c>
      <c r="G1238" s="39">
        <v>26020296</v>
      </c>
      <c r="H1238" s="38" t="s">
        <v>1482</v>
      </c>
    </row>
    <row r="1239" spans="1:8" ht="15.75" customHeight="1" x14ac:dyDescent="0.25">
      <c r="A1239" s="38" t="s">
        <v>2429</v>
      </c>
      <c r="B1239" s="38" t="s">
        <v>24</v>
      </c>
      <c r="C1239" s="39">
        <v>8386.67</v>
      </c>
      <c r="D1239" s="38" t="s">
        <v>45</v>
      </c>
      <c r="E1239" s="38" t="s">
        <v>538</v>
      </c>
      <c r="F1239" s="40">
        <v>3600</v>
      </c>
      <c r="G1239" s="39">
        <v>30192012</v>
      </c>
      <c r="H1239" s="41" t="s">
        <v>1489</v>
      </c>
    </row>
    <row r="1240" spans="1:8" ht="15.75" customHeight="1" x14ac:dyDescent="0.25">
      <c r="C1240" s="36"/>
      <c r="F1240" s="42"/>
      <c r="G1240" s="36"/>
    </row>
    <row r="1241" spans="1:8" ht="15.75" customHeight="1" x14ac:dyDescent="0.25">
      <c r="A1241" s="93" t="s">
        <v>1490</v>
      </c>
      <c r="B1241" s="94"/>
      <c r="C1241" s="94"/>
      <c r="D1241" s="94"/>
      <c r="E1241" s="94"/>
      <c r="F1241" s="94"/>
      <c r="G1241" s="94"/>
      <c r="H1241" s="95"/>
    </row>
    <row r="1242" spans="1:8" ht="15.75" customHeight="1" x14ac:dyDescent="0.25">
      <c r="C1242" s="36"/>
      <c r="E1242" s="1" t="s">
        <v>2347</v>
      </c>
      <c r="F1242" s="37">
        <v>468000</v>
      </c>
      <c r="G1242" s="36"/>
    </row>
    <row r="1243" spans="1:8" ht="15.75" customHeight="1" x14ac:dyDescent="0.25">
      <c r="A1243" s="38" t="s">
        <v>11</v>
      </c>
      <c r="B1243" s="38" t="s">
        <v>12</v>
      </c>
      <c r="C1243" s="38" t="s">
        <v>13</v>
      </c>
      <c r="D1243" s="38" t="s">
        <v>17</v>
      </c>
      <c r="E1243" s="38" t="s">
        <v>18</v>
      </c>
      <c r="F1243" s="38" t="s">
        <v>19</v>
      </c>
      <c r="G1243" s="38" t="s">
        <v>20</v>
      </c>
      <c r="H1243" s="38" t="s">
        <v>21</v>
      </c>
    </row>
    <row r="1244" spans="1:8" ht="15.75" customHeight="1" x14ac:dyDescent="0.25">
      <c r="A1244" s="38" t="s">
        <v>2430</v>
      </c>
      <c r="B1244" s="38" t="s">
        <v>24</v>
      </c>
      <c r="C1244" s="39">
        <v>134.03</v>
      </c>
      <c r="D1244" s="38" t="s">
        <v>45</v>
      </c>
      <c r="E1244" s="38" t="s">
        <v>1409</v>
      </c>
      <c r="F1244" s="40">
        <v>468000</v>
      </c>
      <c r="G1244" s="39">
        <v>62726040</v>
      </c>
      <c r="H1244" s="41" t="s">
        <v>1492</v>
      </c>
    </row>
    <row r="1245" spans="1:8" ht="15.75" customHeight="1" x14ac:dyDescent="0.25">
      <c r="A1245" s="38" t="s">
        <v>2430</v>
      </c>
      <c r="B1245" s="38" t="s">
        <v>28</v>
      </c>
      <c r="C1245" s="39">
        <v>134.03</v>
      </c>
      <c r="D1245" s="38" t="s">
        <v>45</v>
      </c>
      <c r="E1245" s="38" t="s">
        <v>1462</v>
      </c>
      <c r="F1245" s="40">
        <v>468000</v>
      </c>
      <c r="G1245" s="39">
        <v>62726040</v>
      </c>
      <c r="H1245" s="41" t="s">
        <v>1493</v>
      </c>
    </row>
    <row r="1246" spans="1:8" ht="15.75" customHeight="1" x14ac:dyDescent="0.25">
      <c r="A1246" s="38" t="s">
        <v>2430</v>
      </c>
      <c r="B1246" s="38" t="s">
        <v>24</v>
      </c>
      <c r="C1246" s="39">
        <v>138</v>
      </c>
      <c r="D1246" s="38" t="s">
        <v>25</v>
      </c>
      <c r="E1246" s="38" t="s">
        <v>906</v>
      </c>
      <c r="F1246" s="40">
        <v>468000</v>
      </c>
      <c r="G1246" s="39">
        <v>64584000</v>
      </c>
      <c r="H1246" s="38" t="s">
        <v>84</v>
      </c>
    </row>
    <row r="1247" spans="1:8" ht="15.75" customHeight="1" x14ac:dyDescent="0.25">
      <c r="A1247" s="38" t="s">
        <v>2430</v>
      </c>
      <c r="B1247" s="38" t="s">
        <v>24</v>
      </c>
      <c r="C1247" s="39">
        <v>155.87</v>
      </c>
      <c r="D1247" s="38" t="s">
        <v>70</v>
      </c>
      <c r="E1247" s="38" t="s">
        <v>1494</v>
      </c>
      <c r="F1247" s="40">
        <v>468000</v>
      </c>
      <c r="G1247" s="39">
        <v>72947160</v>
      </c>
      <c r="H1247" s="41" t="s">
        <v>1495</v>
      </c>
    </row>
    <row r="1248" spans="1:8" ht="15.75" customHeight="1" x14ac:dyDescent="0.25">
      <c r="A1248" s="38" t="s">
        <v>2430</v>
      </c>
      <c r="B1248" s="38" t="s">
        <v>24</v>
      </c>
      <c r="C1248" s="39">
        <v>172.67</v>
      </c>
      <c r="D1248" s="38" t="s">
        <v>85</v>
      </c>
      <c r="E1248" s="38" t="s">
        <v>906</v>
      </c>
      <c r="F1248" s="40">
        <v>468000</v>
      </c>
      <c r="G1248" s="39">
        <v>80809560</v>
      </c>
      <c r="H1248" s="38" t="s">
        <v>1496</v>
      </c>
    </row>
    <row r="1249" spans="1:8" ht="15.75" customHeight="1" x14ac:dyDescent="0.25">
      <c r="A1249" s="38" t="s">
        <v>2430</v>
      </c>
      <c r="B1249" s="38" t="s">
        <v>24</v>
      </c>
      <c r="C1249" s="39">
        <v>173.39</v>
      </c>
      <c r="D1249" s="38" t="s">
        <v>40</v>
      </c>
      <c r="E1249" s="38" t="s">
        <v>906</v>
      </c>
      <c r="F1249" s="40">
        <v>468000</v>
      </c>
      <c r="G1249" s="39">
        <v>81146520</v>
      </c>
      <c r="H1249" s="38" t="s">
        <v>1497</v>
      </c>
    </row>
    <row r="1250" spans="1:8" ht="15.75" customHeight="1" x14ac:dyDescent="0.25">
      <c r="A1250" s="38" t="s">
        <v>2430</v>
      </c>
      <c r="B1250" s="38" t="s">
        <v>24</v>
      </c>
      <c r="C1250" s="39">
        <v>179</v>
      </c>
      <c r="D1250" s="38" t="s">
        <v>54</v>
      </c>
      <c r="E1250" s="38" t="s">
        <v>1498</v>
      </c>
      <c r="F1250" s="40">
        <v>468000</v>
      </c>
      <c r="G1250" s="39">
        <v>83772000</v>
      </c>
      <c r="H1250" s="41" t="s">
        <v>1499</v>
      </c>
    </row>
    <row r="1251" spans="1:8" ht="15.75" customHeight="1" x14ac:dyDescent="0.25">
      <c r="A1251" s="38" t="s">
        <v>2430</v>
      </c>
      <c r="B1251" s="38" t="s">
        <v>24</v>
      </c>
      <c r="C1251" s="39">
        <v>179.18</v>
      </c>
      <c r="D1251" s="38" t="s">
        <v>163</v>
      </c>
      <c r="E1251" s="38" t="s">
        <v>1500</v>
      </c>
      <c r="F1251" s="40">
        <v>468000</v>
      </c>
      <c r="G1251" s="39">
        <v>83856240</v>
      </c>
      <c r="H1251" s="41" t="s">
        <v>1501</v>
      </c>
    </row>
    <row r="1252" spans="1:8" ht="15.75" customHeight="1" x14ac:dyDescent="0.25">
      <c r="A1252" s="38" t="s">
        <v>2430</v>
      </c>
      <c r="B1252" s="38" t="s">
        <v>28</v>
      </c>
      <c r="C1252" s="39">
        <v>182.47</v>
      </c>
      <c r="D1252" s="38" t="s">
        <v>29</v>
      </c>
      <c r="E1252" s="38" t="s">
        <v>1502</v>
      </c>
      <c r="F1252" s="40">
        <v>468000</v>
      </c>
      <c r="G1252" s="39">
        <v>85395960</v>
      </c>
      <c r="H1252" s="38" t="s">
        <v>1503</v>
      </c>
    </row>
    <row r="1253" spans="1:8" ht="15.75" customHeight="1" x14ac:dyDescent="0.25">
      <c r="A1253" s="38" t="s">
        <v>2430</v>
      </c>
      <c r="B1253" s="38" t="s">
        <v>24</v>
      </c>
      <c r="C1253" s="39">
        <v>189.63</v>
      </c>
      <c r="D1253" s="38" t="s">
        <v>29</v>
      </c>
      <c r="E1253" s="38" t="s">
        <v>1504</v>
      </c>
      <c r="F1253" s="40">
        <v>468000</v>
      </c>
      <c r="G1253" s="39">
        <v>88746840</v>
      </c>
      <c r="H1253" s="38" t="s">
        <v>1505</v>
      </c>
    </row>
    <row r="1254" spans="1:8" ht="15.75" customHeight="1" x14ac:dyDescent="0.25">
      <c r="A1254" s="38" t="s">
        <v>2430</v>
      </c>
      <c r="B1254" s="38" t="s">
        <v>28</v>
      </c>
      <c r="C1254" s="39">
        <v>225.68</v>
      </c>
      <c r="D1254" s="38" t="s">
        <v>40</v>
      </c>
      <c r="E1254" s="38" t="s">
        <v>1462</v>
      </c>
      <c r="F1254" s="40">
        <v>468000</v>
      </c>
      <c r="G1254" s="39">
        <v>105618240</v>
      </c>
      <c r="H1254" s="38" t="s">
        <v>1506</v>
      </c>
    </row>
    <row r="1255" spans="1:8" ht="15.75" customHeight="1" x14ac:dyDescent="0.25">
      <c r="A1255" s="38" t="s">
        <v>2430</v>
      </c>
      <c r="B1255" s="38" t="s">
        <v>24</v>
      </c>
      <c r="C1255" s="39">
        <v>272.98</v>
      </c>
      <c r="D1255" s="38" t="s">
        <v>398</v>
      </c>
      <c r="E1255" s="38" t="s">
        <v>1498</v>
      </c>
      <c r="F1255" s="40">
        <v>468000</v>
      </c>
      <c r="G1255" s="39">
        <v>127754640</v>
      </c>
      <c r="H1255" s="41" t="s">
        <v>1507</v>
      </c>
    </row>
    <row r="1256" spans="1:8" ht="15.75" customHeight="1" x14ac:dyDescent="0.25">
      <c r="A1256" s="38" t="s">
        <v>2430</v>
      </c>
      <c r="B1256" s="38" t="s">
        <v>52</v>
      </c>
      <c r="C1256" s="39">
        <v>345.33</v>
      </c>
      <c r="D1256" s="38" t="s">
        <v>40</v>
      </c>
      <c r="E1256" s="38" t="s">
        <v>1508</v>
      </c>
      <c r="F1256" s="40">
        <v>468000</v>
      </c>
      <c r="G1256" s="39">
        <v>161614440</v>
      </c>
      <c r="H1256" s="38" t="s">
        <v>1509</v>
      </c>
    </row>
    <row r="1257" spans="1:8" ht="15.75" customHeight="1" x14ac:dyDescent="0.25">
      <c r="C1257" s="36"/>
      <c r="F1257" s="42"/>
      <c r="G1257" s="36"/>
    </row>
    <row r="1258" spans="1:8" ht="15.75" customHeight="1" x14ac:dyDescent="0.25">
      <c r="A1258" s="93" t="s">
        <v>1510</v>
      </c>
      <c r="B1258" s="94"/>
      <c r="C1258" s="94"/>
      <c r="D1258" s="94"/>
      <c r="E1258" s="94"/>
      <c r="F1258" s="94"/>
      <c r="G1258" s="94"/>
      <c r="H1258" s="95"/>
    </row>
    <row r="1259" spans="1:8" ht="15.75" customHeight="1" x14ac:dyDescent="0.25">
      <c r="C1259" s="36"/>
      <c r="E1259" s="1" t="s">
        <v>2347</v>
      </c>
      <c r="F1259" s="37">
        <v>162000</v>
      </c>
      <c r="G1259" s="36"/>
    </row>
    <row r="1260" spans="1:8" ht="15.75" customHeight="1" x14ac:dyDescent="0.25">
      <c r="A1260" s="38" t="s">
        <v>11</v>
      </c>
      <c r="B1260" s="38" t="s">
        <v>12</v>
      </c>
      <c r="C1260" s="38" t="s">
        <v>13</v>
      </c>
      <c r="D1260" s="38" t="s">
        <v>17</v>
      </c>
      <c r="E1260" s="38" t="s">
        <v>18</v>
      </c>
      <c r="F1260" s="38" t="s">
        <v>19</v>
      </c>
      <c r="G1260" s="38" t="s">
        <v>20</v>
      </c>
      <c r="H1260" s="38" t="s">
        <v>21</v>
      </c>
    </row>
    <row r="1261" spans="1:8" ht="15.75" customHeight="1" x14ac:dyDescent="0.25">
      <c r="A1261" s="38" t="s">
        <v>2431</v>
      </c>
      <c r="B1261" s="38" t="s">
        <v>24</v>
      </c>
      <c r="C1261" s="39">
        <v>224.81</v>
      </c>
      <c r="D1261" s="38" t="s">
        <v>70</v>
      </c>
      <c r="E1261" s="38" t="s">
        <v>1512</v>
      </c>
      <c r="F1261" s="40">
        <v>162000</v>
      </c>
      <c r="G1261" s="39">
        <v>36419220</v>
      </c>
      <c r="H1261" s="41" t="s">
        <v>1513</v>
      </c>
    </row>
    <row r="1262" spans="1:8" ht="15.75" customHeight="1" x14ac:dyDescent="0.25">
      <c r="A1262" s="38" t="s">
        <v>2431</v>
      </c>
      <c r="B1262" s="38" t="s">
        <v>24</v>
      </c>
      <c r="C1262" s="39">
        <v>267.31</v>
      </c>
      <c r="D1262" s="38" t="s">
        <v>40</v>
      </c>
      <c r="E1262" s="38" t="s">
        <v>842</v>
      </c>
      <c r="F1262" s="40">
        <v>162000</v>
      </c>
      <c r="G1262" s="39">
        <v>43304220</v>
      </c>
      <c r="H1262" s="38" t="s">
        <v>1514</v>
      </c>
    </row>
    <row r="1263" spans="1:8" ht="15.75" customHeight="1" x14ac:dyDescent="0.25">
      <c r="A1263" s="38" t="s">
        <v>2431</v>
      </c>
      <c r="B1263" s="38" t="s">
        <v>28</v>
      </c>
      <c r="C1263" s="39">
        <v>277.95999999999998</v>
      </c>
      <c r="D1263" s="38" t="s">
        <v>70</v>
      </c>
      <c r="E1263" s="38" t="s">
        <v>1515</v>
      </c>
      <c r="F1263" s="40">
        <v>162000</v>
      </c>
      <c r="G1263" s="39">
        <v>45029520</v>
      </c>
      <c r="H1263" s="41" t="s">
        <v>1516</v>
      </c>
    </row>
    <row r="1264" spans="1:8" ht="15.75" customHeight="1" x14ac:dyDescent="0.25">
      <c r="A1264" s="38" t="s">
        <v>2431</v>
      </c>
      <c r="B1264" s="38" t="s">
        <v>24</v>
      </c>
      <c r="C1264" s="39">
        <v>279.97000000000003</v>
      </c>
      <c r="D1264" s="38" t="s">
        <v>163</v>
      </c>
      <c r="E1264" s="38" t="s">
        <v>1517</v>
      </c>
      <c r="F1264" s="40">
        <v>162000</v>
      </c>
      <c r="G1264" s="39">
        <v>45355140</v>
      </c>
      <c r="H1264" s="41" t="s">
        <v>1518</v>
      </c>
    </row>
    <row r="1265" spans="1:8" ht="15.75" customHeight="1" x14ac:dyDescent="0.25">
      <c r="A1265" s="38" t="s">
        <v>2431</v>
      </c>
      <c r="B1265" s="38" t="s">
        <v>24</v>
      </c>
      <c r="C1265" s="39">
        <v>280.97000000000003</v>
      </c>
      <c r="D1265" s="38" t="s">
        <v>398</v>
      </c>
      <c r="E1265" s="38" t="s">
        <v>1519</v>
      </c>
      <c r="F1265" s="40">
        <v>162000</v>
      </c>
      <c r="G1265" s="39">
        <v>45517140</v>
      </c>
      <c r="H1265" s="41" t="s">
        <v>1520</v>
      </c>
    </row>
    <row r="1266" spans="1:8" ht="15.75" customHeight="1" x14ac:dyDescent="0.25">
      <c r="A1266" s="38" t="s">
        <v>2431</v>
      </c>
      <c r="B1266" s="38" t="s">
        <v>24</v>
      </c>
      <c r="C1266" s="39">
        <v>280.99</v>
      </c>
      <c r="D1266" s="38" t="s">
        <v>29</v>
      </c>
      <c r="E1266" s="38" t="s">
        <v>1521</v>
      </c>
      <c r="F1266" s="40">
        <v>162000</v>
      </c>
      <c r="G1266" s="39">
        <v>45520380</v>
      </c>
      <c r="H1266" s="38" t="s">
        <v>1522</v>
      </c>
    </row>
    <row r="1267" spans="1:8" ht="15.75" customHeight="1" x14ac:dyDescent="0.25">
      <c r="A1267" s="38" t="s">
        <v>2431</v>
      </c>
      <c r="B1267" s="38" t="s">
        <v>24</v>
      </c>
      <c r="C1267" s="39">
        <v>290</v>
      </c>
      <c r="D1267" s="38" t="s">
        <v>54</v>
      </c>
      <c r="E1267" s="38" t="s">
        <v>1519</v>
      </c>
      <c r="F1267" s="40">
        <v>162000</v>
      </c>
      <c r="G1267" s="39">
        <v>46980000</v>
      </c>
      <c r="H1267" s="41" t="s">
        <v>1523</v>
      </c>
    </row>
    <row r="1268" spans="1:8" ht="15.75" customHeight="1" x14ac:dyDescent="0.25">
      <c r="A1268" s="38" t="s">
        <v>2431</v>
      </c>
      <c r="B1268" s="38" t="s">
        <v>24</v>
      </c>
      <c r="C1268" s="39">
        <v>308.01</v>
      </c>
      <c r="D1268" s="38" t="s">
        <v>45</v>
      </c>
      <c r="E1268" s="38" t="s">
        <v>1524</v>
      </c>
      <c r="F1268" s="40">
        <v>162000</v>
      </c>
      <c r="G1268" s="39">
        <v>49897620</v>
      </c>
      <c r="H1268" s="41" t="s">
        <v>1525</v>
      </c>
    </row>
    <row r="1269" spans="1:8" ht="15.75" customHeight="1" x14ac:dyDescent="0.25">
      <c r="A1269" s="38" t="s">
        <v>2431</v>
      </c>
      <c r="B1269" s="38" t="s">
        <v>28</v>
      </c>
      <c r="C1269" s="39">
        <v>308.01</v>
      </c>
      <c r="D1269" s="38" t="s">
        <v>45</v>
      </c>
      <c r="E1269" s="38" t="s">
        <v>1526</v>
      </c>
      <c r="F1269" s="40">
        <v>162000</v>
      </c>
      <c r="G1269" s="39">
        <v>49897620</v>
      </c>
      <c r="H1269" s="41" t="s">
        <v>1527</v>
      </c>
    </row>
    <row r="1270" spans="1:8" ht="15.75" customHeight="1" x14ac:dyDescent="0.25">
      <c r="A1270" s="38" t="s">
        <v>2431</v>
      </c>
      <c r="B1270" s="38" t="s">
        <v>28</v>
      </c>
      <c r="C1270" s="39">
        <v>337.39</v>
      </c>
      <c r="D1270" s="38" t="s">
        <v>40</v>
      </c>
      <c r="E1270" s="38" t="s">
        <v>1462</v>
      </c>
      <c r="F1270" s="40">
        <v>162000</v>
      </c>
      <c r="G1270" s="39">
        <v>54657180</v>
      </c>
      <c r="H1270" s="38" t="s">
        <v>1528</v>
      </c>
    </row>
    <row r="1271" spans="1:8" ht="15.75" customHeight="1" x14ac:dyDescent="0.25">
      <c r="A1271" s="38" t="s">
        <v>2431</v>
      </c>
      <c r="B1271" s="38" t="s">
        <v>24</v>
      </c>
      <c r="C1271" s="39">
        <v>410.36</v>
      </c>
      <c r="D1271" s="38" t="s">
        <v>85</v>
      </c>
      <c r="E1271" s="38" t="s">
        <v>906</v>
      </c>
      <c r="F1271" s="40">
        <v>162000</v>
      </c>
      <c r="G1271" s="39">
        <v>66478320</v>
      </c>
      <c r="H1271" s="38" t="s">
        <v>1529</v>
      </c>
    </row>
    <row r="1272" spans="1:8" ht="15.75" customHeight="1" x14ac:dyDescent="0.25">
      <c r="A1272" s="38" t="s">
        <v>2431</v>
      </c>
      <c r="B1272" s="38" t="s">
        <v>52</v>
      </c>
      <c r="C1272" s="39">
        <v>748.76</v>
      </c>
      <c r="D1272" s="38" t="s">
        <v>40</v>
      </c>
      <c r="E1272" s="38" t="s">
        <v>1508</v>
      </c>
      <c r="F1272" s="40">
        <v>162000</v>
      </c>
      <c r="G1272" s="39">
        <v>121299120</v>
      </c>
      <c r="H1272" s="38" t="s">
        <v>1530</v>
      </c>
    </row>
    <row r="1273" spans="1:8" ht="15.75" customHeight="1" x14ac:dyDescent="0.25">
      <c r="C1273" s="36"/>
      <c r="F1273" s="42"/>
      <c r="G1273" s="36"/>
    </row>
    <row r="1274" spans="1:8" ht="15.75" customHeight="1" x14ac:dyDescent="0.25">
      <c r="A1274" s="93" t="s">
        <v>1531</v>
      </c>
      <c r="B1274" s="94"/>
      <c r="C1274" s="94"/>
      <c r="D1274" s="94"/>
      <c r="E1274" s="94"/>
      <c r="F1274" s="94"/>
      <c r="G1274" s="94"/>
      <c r="H1274" s="95"/>
    </row>
    <row r="1275" spans="1:8" ht="15.75" customHeight="1" x14ac:dyDescent="0.25">
      <c r="C1275" s="36"/>
      <c r="E1275" s="1" t="s">
        <v>2347</v>
      </c>
      <c r="F1275" s="37">
        <v>24000</v>
      </c>
      <c r="G1275" s="36"/>
    </row>
    <row r="1276" spans="1:8" ht="15.75" customHeight="1" x14ac:dyDescent="0.25">
      <c r="A1276" s="38" t="s">
        <v>11</v>
      </c>
      <c r="B1276" s="38" t="s">
        <v>12</v>
      </c>
      <c r="C1276" s="38" t="s">
        <v>13</v>
      </c>
      <c r="D1276" s="38" t="s">
        <v>17</v>
      </c>
      <c r="E1276" s="38" t="s">
        <v>18</v>
      </c>
      <c r="F1276" s="38" t="s">
        <v>19</v>
      </c>
      <c r="G1276" s="38" t="s">
        <v>20</v>
      </c>
      <c r="H1276" s="38" t="s">
        <v>21</v>
      </c>
    </row>
    <row r="1277" spans="1:8" ht="15.75" customHeight="1" x14ac:dyDescent="0.25">
      <c r="A1277" s="38" t="s">
        <v>2432</v>
      </c>
      <c r="B1277" s="38" t="s">
        <v>24</v>
      </c>
      <c r="C1277" s="39">
        <v>406.77</v>
      </c>
      <c r="D1277" s="38" t="s">
        <v>70</v>
      </c>
      <c r="E1277" s="38" t="s">
        <v>1533</v>
      </c>
      <c r="F1277" s="40">
        <v>24000</v>
      </c>
      <c r="G1277" s="39">
        <v>9762480</v>
      </c>
      <c r="H1277" s="41" t="s">
        <v>1534</v>
      </c>
    </row>
    <row r="1278" spans="1:8" ht="15.75" customHeight="1" x14ac:dyDescent="0.25">
      <c r="A1278" s="38" t="s">
        <v>2432</v>
      </c>
      <c r="B1278" s="38" t="s">
        <v>24</v>
      </c>
      <c r="C1278" s="39">
        <v>473.96</v>
      </c>
      <c r="D1278" s="38" t="s">
        <v>29</v>
      </c>
      <c r="E1278" s="38" t="s">
        <v>1535</v>
      </c>
      <c r="F1278" s="40">
        <v>24000</v>
      </c>
      <c r="G1278" s="39">
        <v>11375040</v>
      </c>
      <c r="H1278" s="38" t="s">
        <v>1536</v>
      </c>
    </row>
    <row r="1279" spans="1:8" ht="15.75" customHeight="1" x14ac:dyDescent="0.25">
      <c r="A1279" s="38" t="s">
        <v>2432</v>
      </c>
      <c r="B1279" s="38" t="s">
        <v>24</v>
      </c>
      <c r="C1279" s="39">
        <v>505.79</v>
      </c>
      <c r="D1279" s="38" t="s">
        <v>40</v>
      </c>
      <c r="E1279" s="38" t="s">
        <v>842</v>
      </c>
      <c r="F1279" s="40">
        <v>24000</v>
      </c>
      <c r="G1279" s="39">
        <v>12138960</v>
      </c>
      <c r="H1279" s="38" t="s">
        <v>1537</v>
      </c>
    </row>
    <row r="1280" spans="1:8" ht="15.75" customHeight="1" x14ac:dyDescent="0.25">
      <c r="A1280" s="38" t="s">
        <v>2432</v>
      </c>
      <c r="B1280" s="38" t="s">
        <v>24</v>
      </c>
      <c r="C1280" s="39">
        <v>761.34</v>
      </c>
      <c r="D1280" s="38" t="s">
        <v>45</v>
      </c>
      <c r="E1280" s="38" t="s">
        <v>1409</v>
      </c>
      <c r="F1280" s="40">
        <v>24000</v>
      </c>
      <c r="G1280" s="39">
        <v>18272160</v>
      </c>
      <c r="H1280" s="41" t="s">
        <v>1538</v>
      </c>
    </row>
    <row r="1281" spans="1:8" ht="15.75" customHeight="1" x14ac:dyDescent="0.25">
      <c r="A1281" s="38" t="s">
        <v>2432</v>
      </c>
      <c r="B1281" s="38" t="s">
        <v>24</v>
      </c>
      <c r="C1281" s="39">
        <v>832.1</v>
      </c>
      <c r="D1281" s="38" t="s">
        <v>85</v>
      </c>
      <c r="E1281" s="38" t="s">
        <v>906</v>
      </c>
      <c r="F1281" s="40">
        <v>24000</v>
      </c>
      <c r="G1281" s="39">
        <v>19970400</v>
      </c>
      <c r="H1281" s="38" t="s">
        <v>1539</v>
      </c>
    </row>
    <row r="1282" spans="1:8" ht="15.75" customHeight="1" x14ac:dyDescent="0.25">
      <c r="A1282" s="38" t="s">
        <v>2432</v>
      </c>
      <c r="B1282" s="38" t="s">
        <v>28</v>
      </c>
      <c r="C1282" s="39">
        <v>953.63</v>
      </c>
      <c r="D1282" s="38" t="s">
        <v>40</v>
      </c>
      <c r="E1282" s="38" t="s">
        <v>1540</v>
      </c>
      <c r="F1282" s="40">
        <v>24000</v>
      </c>
      <c r="G1282" s="39">
        <v>22887120</v>
      </c>
      <c r="H1282" s="38" t="s">
        <v>1541</v>
      </c>
    </row>
    <row r="1283" spans="1:8" ht="15.75" customHeight="1" x14ac:dyDescent="0.25">
      <c r="A1283" s="38" t="s">
        <v>2432</v>
      </c>
      <c r="B1283" s="38" t="s">
        <v>24</v>
      </c>
      <c r="C1283" s="39">
        <v>1114.93</v>
      </c>
      <c r="D1283" s="38" t="s">
        <v>156</v>
      </c>
      <c r="E1283" s="38" t="s">
        <v>1508</v>
      </c>
      <c r="F1283" s="40">
        <v>24000</v>
      </c>
      <c r="G1283" s="39">
        <v>26758320</v>
      </c>
      <c r="H1283" s="38" t="s">
        <v>1542</v>
      </c>
    </row>
    <row r="1284" spans="1:8" ht="15.75" customHeight="1" x14ac:dyDescent="0.25">
      <c r="C1284" s="36"/>
      <c r="F1284" s="42"/>
      <c r="G1284" s="36"/>
    </row>
    <row r="1285" spans="1:8" ht="15.75" customHeight="1" x14ac:dyDescent="0.25">
      <c r="A1285" s="93" t="s">
        <v>1543</v>
      </c>
      <c r="B1285" s="94"/>
      <c r="C1285" s="94"/>
      <c r="D1285" s="94"/>
      <c r="E1285" s="94"/>
      <c r="F1285" s="94"/>
      <c r="G1285" s="94"/>
      <c r="H1285" s="95"/>
    </row>
    <row r="1286" spans="1:8" ht="15.75" customHeight="1" x14ac:dyDescent="0.25">
      <c r="C1286" s="36"/>
      <c r="E1286" s="1" t="s">
        <v>2347</v>
      </c>
      <c r="F1286" s="37">
        <v>2400</v>
      </c>
      <c r="G1286" s="36"/>
    </row>
    <row r="1287" spans="1:8" ht="15.75" customHeight="1" x14ac:dyDescent="0.25">
      <c r="A1287" s="38" t="s">
        <v>11</v>
      </c>
      <c r="B1287" s="38" t="s">
        <v>12</v>
      </c>
      <c r="C1287" s="38" t="s">
        <v>13</v>
      </c>
      <c r="D1287" s="38" t="s">
        <v>17</v>
      </c>
      <c r="E1287" s="38" t="s">
        <v>18</v>
      </c>
      <c r="F1287" s="38" t="s">
        <v>19</v>
      </c>
      <c r="G1287" s="38" t="s">
        <v>20</v>
      </c>
      <c r="H1287" s="38" t="s">
        <v>21</v>
      </c>
    </row>
    <row r="1288" spans="1:8" ht="15.75" customHeight="1" x14ac:dyDescent="0.25">
      <c r="A1288" s="38" t="s">
        <v>2433</v>
      </c>
      <c r="B1288" s="38" t="s">
        <v>24</v>
      </c>
      <c r="C1288" s="39">
        <v>406.77</v>
      </c>
      <c r="D1288" s="38" t="s">
        <v>70</v>
      </c>
      <c r="E1288" s="38" t="s">
        <v>1533</v>
      </c>
      <c r="F1288" s="40">
        <v>2400</v>
      </c>
      <c r="G1288" s="39">
        <v>976248</v>
      </c>
      <c r="H1288" s="41" t="s">
        <v>1544</v>
      </c>
    </row>
    <row r="1289" spans="1:8" ht="15.75" customHeight="1" x14ac:dyDescent="0.25">
      <c r="A1289" s="38" t="s">
        <v>2433</v>
      </c>
      <c r="B1289" s="38" t="s">
        <v>24</v>
      </c>
      <c r="C1289" s="39">
        <v>449.9</v>
      </c>
      <c r="D1289" s="38" t="s">
        <v>40</v>
      </c>
      <c r="E1289" s="38" t="s">
        <v>906</v>
      </c>
      <c r="F1289" s="40">
        <v>2400</v>
      </c>
      <c r="G1289" s="39">
        <v>1079760</v>
      </c>
      <c r="H1289" s="38" t="s">
        <v>1545</v>
      </c>
    </row>
    <row r="1290" spans="1:8" ht="15.75" customHeight="1" x14ac:dyDescent="0.25">
      <c r="A1290" s="38" t="s">
        <v>2433</v>
      </c>
      <c r="B1290" s="38" t="s">
        <v>24</v>
      </c>
      <c r="C1290" s="39">
        <v>473.96</v>
      </c>
      <c r="D1290" s="38" t="s">
        <v>29</v>
      </c>
      <c r="E1290" s="38" t="s">
        <v>1535</v>
      </c>
      <c r="F1290" s="40">
        <v>2400</v>
      </c>
      <c r="G1290" s="39">
        <v>1137504</v>
      </c>
      <c r="H1290" s="38" t="s">
        <v>1536</v>
      </c>
    </row>
    <row r="1291" spans="1:8" ht="15.75" customHeight="1" x14ac:dyDescent="0.25">
      <c r="A1291" s="38" t="s">
        <v>2433</v>
      </c>
      <c r="B1291" s="38" t="s">
        <v>24</v>
      </c>
      <c r="C1291" s="39">
        <v>543.35</v>
      </c>
      <c r="D1291" s="38" t="s">
        <v>398</v>
      </c>
      <c r="E1291" s="38" t="s">
        <v>1546</v>
      </c>
      <c r="F1291" s="40">
        <v>2400</v>
      </c>
      <c r="G1291" s="39">
        <v>1304040</v>
      </c>
      <c r="H1291" s="41" t="s">
        <v>1547</v>
      </c>
    </row>
    <row r="1292" spans="1:8" ht="15.75" customHeight="1" x14ac:dyDescent="0.25">
      <c r="A1292" s="38" t="s">
        <v>2433</v>
      </c>
      <c r="B1292" s="38" t="s">
        <v>24</v>
      </c>
      <c r="C1292" s="39">
        <v>678.67</v>
      </c>
      <c r="D1292" s="38" t="s">
        <v>45</v>
      </c>
      <c r="E1292" s="38" t="s">
        <v>1409</v>
      </c>
      <c r="F1292" s="40">
        <v>2400</v>
      </c>
      <c r="G1292" s="39">
        <v>1628808</v>
      </c>
      <c r="H1292" s="41" t="s">
        <v>1548</v>
      </c>
    </row>
    <row r="1293" spans="1:8" ht="15.75" customHeight="1" x14ac:dyDescent="0.25">
      <c r="A1293" s="38" t="s">
        <v>2433</v>
      </c>
      <c r="B1293" s="38" t="s">
        <v>24</v>
      </c>
      <c r="C1293" s="39">
        <v>832.1</v>
      </c>
      <c r="D1293" s="38" t="s">
        <v>85</v>
      </c>
      <c r="E1293" s="38" t="s">
        <v>906</v>
      </c>
      <c r="F1293" s="40">
        <v>2400</v>
      </c>
      <c r="G1293" s="39">
        <v>1997040</v>
      </c>
      <c r="H1293" s="38" t="s">
        <v>1539</v>
      </c>
    </row>
    <row r="1294" spans="1:8" ht="15.75" customHeight="1" x14ac:dyDescent="0.25">
      <c r="A1294" s="38" t="s">
        <v>2433</v>
      </c>
      <c r="B1294" s="38" t="s">
        <v>28</v>
      </c>
      <c r="C1294" s="39">
        <v>877.99</v>
      </c>
      <c r="D1294" s="38" t="s">
        <v>40</v>
      </c>
      <c r="E1294" s="38" t="s">
        <v>1508</v>
      </c>
      <c r="F1294" s="40">
        <v>2400</v>
      </c>
      <c r="G1294" s="39">
        <v>2107176</v>
      </c>
      <c r="H1294" s="38" t="s">
        <v>1549</v>
      </c>
    </row>
    <row r="1295" spans="1:8" ht="15.75" customHeight="1" x14ac:dyDescent="0.25">
      <c r="C1295" s="36"/>
      <c r="F1295" s="42"/>
      <c r="G1295" s="36"/>
    </row>
    <row r="1296" spans="1:8" ht="15.75" customHeight="1" x14ac:dyDescent="0.25">
      <c r="A1296" s="93" t="s">
        <v>1550</v>
      </c>
      <c r="B1296" s="94"/>
      <c r="C1296" s="94"/>
      <c r="D1296" s="94"/>
      <c r="E1296" s="94"/>
      <c r="F1296" s="94"/>
      <c r="G1296" s="94"/>
      <c r="H1296" s="95"/>
    </row>
    <row r="1297" spans="1:8" ht="15.75" customHeight="1" x14ac:dyDescent="0.25">
      <c r="C1297" s="36"/>
      <c r="E1297" s="1" t="s">
        <v>2347</v>
      </c>
      <c r="F1297" s="37">
        <v>600</v>
      </c>
      <c r="G1297" s="36"/>
    </row>
    <row r="1298" spans="1:8" ht="15.75" customHeight="1" x14ac:dyDescent="0.25">
      <c r="A1298" s="38" t="s">
        <v>11</v>
      </c>
      <c r="B1298" s="38" t="s">
        <v>12</v>
      </c>
      <c r="C1298" s="38" t="s">
        <v>13</v>
      </c>
      <c r="D1298" s="38" t="s">
        <v>17</v>
      </c>
      <c r="E1298" s="38" t="s">
        <v>18</v>
      </c>
      <c r="F1298" s="38" t="s">
        <v>19</v>
      </c>
      <c r="G1298" s="38" t="s">
        <v>20</v>
      </c>
      <c r="H1298" s="38" t="s">
        <v>21</v>
      </c>
    </row>
    <row r="1299" spans="1:8" ht="15.75" customHeight="1" x14ac:dyDescent="0.25">
      <c r="A1299" s="38" t="s">
        <v>2434</v>
      </c>
      <c r="B1299" s="38" t="s">
        <v>24</v>
      </c>
      <c r="C1299" s="39">
        <v>10021.33</v>
      </c>
      <c r="D1299" s="38" t="s">
        <v>156</v>
      </c>
      <c r="E1299" s="38" t="s">
        <v>1508</v>
      </c>
      <c r="F1299" s="40">
        <v>600</v>
      </c>
      <c r="G1299" s="39">
        <v>6012798</v>
      </c>
      <c r="H1299" s="38" t="s">
        <v>1542</v>
      </c>
    </row>
    <row r="1300" spans="1:8" ht="15.75" customHeight="1" x14ac:dyDescent="0.25">
      <c r="C1300" s="36"/>
      <c r="F1300" s="42"/>
      <c r="G1300" s="36"/>
    </row>
    <row r="1301" spans="1:8" ht="15.75" customHeight="1" x14ac:dyDescent="0.25">
      <c r="A1301" s="93" t="s">
        <v>1552</v>
      </c>
      <c r="B1301" s="94"/>
      <c r="C1301" s="94"/>
      <c r="D1301" s="94"/>
      <c r="E1301" s="94"/>
      <c r="F1301" s="94"/>
      <c r="G1301" s="94"/>
      <c r="H1301" s="95"/>
    </row>
    <row r="1302" spans="1:8" ht="15.75" customHeight="1" x14ac:dyDescent="0.25">
      <c r="C1302" s="36"/>
      <c r="E1302" s="1" t="s">
        <v>2347</v>
      </c>
      <c r="F1302" s="37">
        <v>133200</v>
      </c>
      <c r="G1302" s="36"/>
    </row>
    <row r="1303" spans="1:8" ht="15.75" customHeight="1" x14ac:dyDescent="0.25">
      <c r="A1303" s="38" t="s">
        <v>11</v>
      </c>
      <c r="B1303" s="38" t="s">
        <v>12</v>
      </c>
      <c r="C1303" s="38" t="s">
        <v>13</v>
      </c>
      <c r="D1303" s="38" t="s">
        <v>17</v>
      </c>
      <c r="E1303" s="38" t="s">
        <v>18</v>
      </c>
      <c r="F1303" s="38" t="s">
        <v>19</v>
      </c>
      <c r="G1303" s="38" t="s">
        <v>20</v>
      </c>
      <c r="H1303" s="38" t="s">
        <v>21</v>
      </c>
    </row>
    <row r="1304" spans="1:8" ht="15.75" customHeight="1" x14ac:dyDescent="0.25">
      <c r="A1304" s="38" t="s">
        <v>2435</v>
      </c>
      <c r="B1304" s="38" t="s">
        <v>24</v>
      </c>
      <c r="C1304" s="39">
        <v>935.84</v>
      </c>
      <c r="D1304" s="38" t="s">
        <v>398</v>
      </c>
      <c r="E1304" s="38" t="s">
        <v>1554</v>
      </c>
      <c r="F1304" s="40">
        <v>133200</v>
      </c>
      <c r="G1304" s="39">
        <v>124653888</v>
      </c>
      <c r="H1304" s="41" t="s">
        <v>1555</v>
      </c>
    </row>
    <row r="1305" spans="1:8" ht="15.75" customHeight="1" x14ac:dyDescent="0.25">
      <c r="A1305" s="38" t="s">
        <v>2435</v>
      </c>
      <c r="B1305" s="38" t="s">
        <v>24</v>
      </c>
      <c r="C1305" s="39">
        <v>971.84</v>
      </c>
      <c r="D1305" s="38" t="s">
        <v>70</v>
      </c>
      <c r="E1305" s="38" t="s">
        <v>1556</v>
      </c>
      <c r="F1305" s="40">
        <v>133200</v>
      </c>
      <c r="G1305" s="39">
        <v>129449088</v>
      </c>
      <c r="H1305" s="41" t="s">
        <v>1557</v>
      </c>
    </row>
    <row r="1306" spans="1:8" ht="15.75" customHeight="1" x14ac:dyDescent="0.25">
      <c r="A1306" s="38" t="s">
        <v>2435</v>
      </c>
      <c r="B1306" s="38" t="s">
        <v>24</v>
      </c>
      <c r="C1306" s="39">
        <v>1097.99</v>
      </c>
      <c r="D1306" s="38" t="s">
        <v>29</v>
      </c>
      <c r="E1306" s="38" t="s">
        <v>1558</v>
      </c>
      <c r="F1306" s="40">
        <v>133200</v>
      </c>
      <c r="G1306" s="39">
        <v>146252268</v>
      </c>
      <c r="H1306" s="38" t="s">
        <v>1559</v>
      </c>
    </row>
    <row r="1307" spans="1:8" ht="15.75" customHeight="1" x14ac:dyDescent="0.25">
      <c r="A1307" s="38" t="s">
        <v>2435</v>
      </c>
      <c r="B1307" s="38" t="s">
        <v>24</v>
      </c>
      <c r="C1307" s="39">
        <v>1129.92</v>
      </c>
      <c r="D1307" s="38" t="s">
        <v>45</v>
      </c>
      <c r="E1307" s="38" t="s">
        <v>853</v>
      </c>
      <c r="F1307" s="40">
        <v>133200</v>
      </c>
      <c r="G1307" s="39">
        <v>150505344</v>
      </c>
      <c r="H1307" s="41" t="s">
        <v>1560</v>
      </c>
    </row>
    <row r="1308" spans="1:8" ht="15.75" customHeight="1" x14ac:dyDescent="0.25">
      <c r="A1308" s="38" t="s">
        <v>2435</v>
      </c>
      <c r="B1308" s="38" t="s">
        <v>28</v>
      </c>
      <c r="C1308" s="39">
        <v>1129.92</v>
      </c>
      <c r="D1308" s="38" t="s">
        <v>45</v>
      </c>
      <c r="E1308" s="38" t="s">
        <v>1561</v>
      </c>
      <c r="F1308" s="40">
        <v>133200</v>
      </c>
      <c r="G1308" s="39">
        <v>150505344</v>
      </c>
      <c r="H1308" s="41" t="s">
        <v>1562</v>
      </c>
    </row>
    <row r="1309" spans="1:8" ht="15.75" customHeight="1" x14ac:dyDescent="0.25">
      <c r="A1309" s="38" t="s">
        <v>2435</v>
      </c>
      <c r="B1309" s="38" t="s">
        <v>24</v>
      </c>
      <c r="C1309" s="39">
        <v>1338</v>
      </c>
      <c r="D1309" s="38" t="s">
        <v>25</v>
      </c>
      <c r="E1309" s="38" t="s">
        <v>1561</v>
      </c>
      <c r="F1309" s="40">
        <v>133200</v>
      </c>
      <c r="G1309" s="39">
        <v>178221600</v>
      </c>
      <c r="H1309" s="38" t="s">
        <v>84</v>
      </c>
    </row>
    <row r="1310" spans="1:8" ht="15.75" customHeight="1" x14ac:dyDescent="0.25">
      <c r="A1310" s="38" t="s">
        <v>2435</v>
      </c>
      <c r="B1310" s="38" t="s">
        <v>24</v>
      </c>
      <c r="C1310" s="39">
        <v>1442.79</v>
      </c>
      <c r="D1310" s="38" t="s">
        <v>85</v>
      </c>
      <c r="E1310" s="38" t="s">
        <v>1561</v>
      </c>
      <c r="F1310" s="40">
        <v>133200</v>
      </c>
      <c r="G1310" s="39">
        <v>192179628</v>
      </c>
      <c r="H1310" s="41" t="s">
        <v>1563</v>
      </c>
    </row>
    <row r="1311" spans="1:8" ht="15.75" customHeight="1" x14ac:dyDescent="0.25">
      <c r="A1311" s="38" t="s">
        <v>2435</v>
      </c>
      <c r="B1311" s="38" t="s">
        <v>28</v>
      </c>
      <c r="C1311" s="39">
        <v>3081.76</v>
      </c>
      <c r="D1311" s="38" t="s">
        <v>70</v>
      </c>
      <c r="E1311" s="38" t="s">
        <v>1564</v>
      </c>
      <c r="F1311" s="40">
        <v>133200</v>
      </c>
      <c r="G1311" s="39">
        <v>410490432</v>
      </c>
      <c r="H1311" s="41" t="s">
        <v>1565</v>
      </c>
    </row>
    <row r="1312" spans="1:8" ht="15.75" customHeight="1" x14ac:dyDescent="0.25">
      <c r="A1312" s="38" t="s">
        <v>2435</v>
      </c>
      <c r="B1312" s="38" t="s">
        <v>24</v>
      </c>
      <c r="C1312" s="39">
        <v>3163.15</v>
      </c>
      <c r="D1312" s="38" t="s">
        <v>40</v>
      </c>
      <c r="E1312" s="38" t="s">
        <v>1221</v>
      </c>
      <c r="F1312" s="40">
        <v>133200</v>
      </c>
      <c r="G1312" s="39">
        <v>421331580</v>
      </c>
      <c r="H1312" s="38" t="s">
        <v>1566</v>
      </c>
    </row>
    <row r="1313" spans="1:8" ht="15.75" customHeight="1" x14ac:dyDescent="0.25">
      <c r="C1313" s="36"/>
      <c r="F1313" s="42"/>
      <c r="G1313" s="36"/>
    </row>
    <row r="1314" spans="1:8" ht="15.75" customHeight="1" x14ac:dyDescent="0.25">
      <c r="A1314" s="93" t="s">
        <v>1567</v>
      </c>
      <c r="B1314" s="94"/>
      <c r="C1314" s="94"/>
      <c r="D1314" s="94"/>
      <c r="E1314" s="94"/>
      <c r="F1314" s="94"/>
      <c r="G1314" s="94"/>
      <c r="H1314" s="95"/>
    </row>
    <row r="1315" spans="1:8" ht="15.75" customHeight="1" x14ac:dyDescent="0.25">
      <c r="C1315" s="36"/>
      <c r="E1315" s="1" t="s">
        <v>2347</v>
      </c>
      <c r="F1315" s="37">
        <v>12000</v>
      </c>
      <c r="G1315" s="36"/>
    </row>
    <row r="1316" spans="1:8" ht="15.75" customHeight="1" x14ac:dyDescent="0.25">
      <c r="A1316" s="38" t="s">
        <v>11</v>
      </c>
      <c r="B1316" s="38" t="s">
        <v>12</v>
      </c>
      <c r="C1316" s="38" t="s">
        <v>13</v>
      </c>
      <c r="D1316" s="38" t="s">
        <v>17</v>
      </c>
      <c r="E1316" s="38" t="s">
        <v>18</v>
      </c>
      <c r="F1316" s="38" t="s">
        <v>19</v>
      </c>
      <c r="G1316" s="38" t="s">
        <v>20</v>
      </c>
      <c r="H1316" s="38" t="s">
        <v>21</v>
      </c>
    </row>
    <row r="1317" spans="1:8" ht="15.75" customHeight="1" x14ac:dyDescent="0.25">
      <c r="A1317" s="38" t="s">
        <v>2436</v>
      </c>
      <c r="B1317" s="38" t="s">
        <v>24</v>
      </c>
      <c r="C1317" s="39">
        <v>2638.42</v>
      </c>
      <c r="D1317" s="38" t="s">
        <v>398</v>
      </c>
      <c r="E1317" s="38" t="s">
        <v>1569</v>
      </c>
      <c r="F1317" s="40">
        <v>12000</v>
      </c>
      <c r="G1317" s="39">
        <v>31661040</v>
      </c>
      <c r="H1317" s="41" t="s">
        <v>1570</v>
      </c>
    </row>
    <row r="1318" spans="1:8" ht="15.75" customHeight="1" x14ac:dyDescent="0.25">
      <c r="A1318" s="38" t="s">
        <v>2436</v>
      </c>
      <c r="B1318" s="38" t="s">
        <v>24</v>
      </c>
      <c r="C1318" s="39">
        <v>2810.47</v>
      </c>
      <c r="D1318" s="38" t="s">
        <v>70</v>
      </c>
      <c r="E1318" s="38" t="s">
        <v>1571</v>
      </c>
      <c r="F1318" s="40">
        <v>12000</v>
      </c>
      <c r="G1318" s="39">
        <v>33725640</v>
      </c>
      <c r="H1318" s="41" t="s">
        <v>1572</v>
      </c>
    </row>
    <row r="1319" spans="1:8" ht="15.75" customHeight="1" x14ac:dyDescent="0.25">
      <c r="A1319" s="38" t="s">
        <v>2436</v>
      </c>
      <c r="B1319" s="38" t="s">
        <v>24</v>
      </c>
      <c r="C1319" s="39">
        <v>2822.37</v>
      </c>
      <c r="D1319" s="38" t="s">
        <v>189</v>
      </c>
      <c r="E1319" s="38" t="s">
        <v>1573</v>
      </c>
      <c r="F1319" s="40">
        <v>12000</v>
      </c>
      <c r="G1319" s="39">
        <v>33868440</v>
      </c>
      <c r="H1319" s="41" t="s">
        <v>1574</v>
      </c>
    </row>
    <row r="1320" spans="1:8" ht="15.75" customHeight="1" x14ac:dyDescent="0.25">
      <c r="A1320" s="38" t="s">
        <v>2436</v>
      </c>
      <c r="B1320" s="38" t="s">
        <v>24</v>
      </c>
      <c r="C1320" s="39">
        <v>2915.4</v>
      </c>
      <c r="D1320" s="38" t="s">
        <v>40</v>
      </c>
      <c r="E1320" s="38" t="s">
        <v>1575</v>
      </c>
      <c r="F1320" s="40">
        <v>12000</v>
      </c>
      <c r="G1320" s="39">
        <v>34984800</v>
      </c>
      <c r="H1320" s="38" t="s">
        <v>1576</v>
      </c>
    </row>
    <row r="1321" spans="1:8" ht="15.75" customHeight="1" x14ac:dyDescent="0.25">
      <c r="A1321" s="38" t="s">
        <v>2436</v>
      </c>
      <c r="B1321" s="38" t="s">
        <v>24</v>
      </c>
      <c r="C1321" s="39">
        <v>2918</v>
      </c>
      <c r="D1321" s="38" t="s">
        <v>443</v>
      </c>
      <c r="E1321" s="38" t="s">
        <v>1577</v>
      </c>
      <c r="F1321" s="40">
        <v>12000</v>
      </c>
      <c r="G1321" s="39">
        <v>35016000</v>
      </c>
      <c r="H1321" s="41" t="s">
        <v>1578</v>
      </c>
    </row>
    <row r="1322" spans="1:8" ht="15.75" customHeight="1" x14ac:dyDescent="0.25">
      <c r="A1322" s="38" t="s">
        <v>2436</v>
      </c>
      <c r="B1322" s="38" t="s">
        <v>24</v>
      </c>
      <c r="C1322" s="39">
        <v>3098.52</v>
      </c>
      <c r="D1322" s="38" t="s">
        <v>29</v>
      </c>
      <c r="E1322" s="38" t="s">
        <v>1579</v>
      </c>
      <c r="F1322" s="40">
        <v>12000</v>
      </c>
      <c r="G1322" s="39">
        <v>37182240</v>
      </c>
      <c r="H1322" s="38" t="s">
        <v>1580</v>
      </c>
    </row>
    <row r="1323" spans="1:8" ht="15.75" customHeight="1" x14ac:dyDescent="0.25">
      <c r="A1323" s="38" t="s">
        <v>2436</v>
      </c>
      <c r="B1323" s="38" t="s">
        <v>24</v>
      </c>
      <c r="C1323" s="39">
        <v>3237.04</v>
      </c>
      <c r="D1323" s="38" t="s">
        <v>156</v>
      </c>
      <c r="E1323" s="38" t="s">
        <v>538</v>
      </c>
      <c r="F1323" s="40">
        <v>12000</v>
      </c>
      <c r="G1323" s="39">
        <v>38844480</v>
      </c>
      <c r="H1323" s="38" t="s">
        <v>1581</v>
      </c>
    </row>
    <row r="1324" spans="1:8" ht="15.75" customHeight="1" x14ac:dyDescent="0.25">
      <c r="A1324" s="38" t="s">
        <v>2436</v>
      </c>
      <c r="B1324" s="38" t="s">
        <v>24</v>
      </c>
      <c r="C1324" s="39">
        <v>3594.67</v>
      </c>
      <c r="D1324" s="38" t="s">
        <v>45</v>
      </c>
      <c r="E1324" s="38" t="s">
        <v>538</v>
      </c>
      <c r="F1324" s="40">
        <v>12000</v>
      </c>
      <c r="G1324" s="39">
        <v>43136040</v>
      </c>
      <c r="H1324" s="41" t="s">
        <v>1582</v>
      </c>
    </row>
    <row r="1325" spans="1:8" ht="15.75" customHeight="1" x14ac:dyDescent="0.25">
      <c r="C1325" s="36"/>
      <c r="F1325" s="42"/>
      <c r="G1325" s="36"/>
    </row>
    <row r="1326" spans="1:8" ht="15.75" customHeight="1" x14ac:dyDescent="0.25">
      <c r="A1326" s="93" t="s">
        <v>1583</v>
      </c>
      <c r="B1326" s="94"/>
      <c r="C1326" s="94"/>
      <c r="D1326" s="94"/>
      <c r="E1326" s="94"/>
      <c r="F1326" s="94"/>
      <c r="G1326" s="94"/>
      <c r="H1326" s="95"/>
    </row>
    <row r="1327" spans="1:8" ht="15.75" customHeight="1" x14ac:dyDescent="0.25">
      <c r="C1327" s="36"/>
      <c r="E1327" s="1" t="s">
        <v>2347</v>
      </c>
      <c r="F1327" s="37">
        <v>84000</v>
      </c>
      <c r="G1327" s="36"/>
    </row>
    <row r="1328" spans="1:8" ht="15.75" customHeight="1" x14ac:dyDescent="0.25">
      <c r="A1328" s="38" t="s">
        <v>11</v>
      </c>
      <c r="B1328" s="38" t="s">
        <v>12</v>
      </c>
      <c r="C1328" s="38" t="s">
        <v>13</v>
      </c>
      <c r="D1328" s="38" t="s">
        <v>17</v>
      </c>
      <c r="E1328" s="38" t="s">
        <v>18</v>
      </c>
      <c r="F1328" s="38" t="s">
        <v>19</v>
      </c>
      <c r="G1328" s="38" t="s">
        <v>20</v>
      </c>
      <c r="H1328" s="38" t="s">
        <v>21</v>
      </c>
    </row>
    <row r="1329" spans="1:8" ht="15.75" customHeight="1" x14ac:dyDescent="0.25">
      <c r="A1329" s="38" t="s">
        <v>2437</v>
      </c>
      <c r="B1329" s="38" t="s">
        <v>24</v>
      </c>
      <c r="C1329" s="39">
        <v>5276.63</v>
      </c>
      <c r="D1329" s="38" t="s">
        <v>398</v>
      </c>
      <c r="E1329" s="38" t="s">
        <v>1569</v>
      </c>
      <c r="F1329" s="40">
        <v>84000</v>
      </c>
      <c r="G1329" s="39">
        <v>443236920</v>
      </c>
      <c r="H1329" s="41" t="s">
        <v>1584</v>
      </c>
    </row>
    <row r="1330" spans="1:8" ht="15.75" customHeight="1" x14ac:dyDescent="0.25">
      <c r="A1330" s="38" t="s">
        <v>2437</v>
      </c>
      <c r="B1330" s="38" t="s">
        <v>24</v>
      </c>
      <c r="C1330" s="39">
        <v>5620.73</v>
      </c>
      <c r="D1330" s="38" t="s">
        <v>70</v>
      </c>
      <c r="E1330" s="38" t="s">
        <v>1585</v>
      </c>
      <c r="F1330" s="40">
        <v>84000</v>
      </c>
      <c r="G1330" s="39">
        <v>472141320</v>
      </c>
      <c r="H1330" s="41" t="s">
        <v>1586</v>
      </c>
    </row>
    <row r="1331" spans="1:8" ht="15.75" customHeight="1" x14ac:dyDescent="0.25">
      <c r="A1331" s="38" t="s">
        <v>2437</v>
      </c>
      <c r="B1331" s="38" t="s">
        <v>24</v>
      </c>
      <c r="C1331" s="39">
        <v>5644.53</v>
      </c>
      <c r="D1331" s="38" t="s">
        <v>189</v>
      </c>
      <c r="E1331" s="38" t="s">
        <v>1587</v>
      </c>
      <c r="F1331" s="40">
        <v>84000</v>
      </c>
      <c r="G1331" s="39">
        <v>474140520</v>
      </c>
      <c r="H1331" s="41" t="s">
        <v>1588</v>
      </c>
    </row>
    <row r="1332" spans="1:8" ht="15.75" customHeight="1" x14ac:dyDescent="0.25">
      <c r="A1332" s="38" t="s">
        <v>2437</v>
      </c>
      <c r="B1332" s="38" t="s">
        <v>24</v>
      </c>
      <c r="C1332" s="39">
        <v>5830.58</v>
      </c>
      <c r="D1332" s="38" t="s">
        <v>40</v>
      </c>
      <c r="E1332" s="38" t="s">
        <v>1575</v>
      </c>
      <c r="F1332" s="40">
        <v>84000</v>
      </c>
      <c r="G1332" s="39">
        <v>489768720</v>
      </c>
      <c r="H1332" s="38" t="s">
        <v>1589</v>
      </c>
    </row>
    <row r="1333" spans="1:8" ht="15.75" customHeight="1" x14ac:dyDescent="0.25">
      <c r="A1333" s="38" t="s">
        <v>2437</v>
      </c>
      <c r="B1333" s="38" t="s">
        <v>24</v>
      </c>
      <c r="C1333" s="39">
        <v>5836</v>
      </c>
      <c r="D1333" s="38" t="s">
        <v>443</v>
      </c>
      <c r="E1333" s="38" t="s">
        <v>1590</v>
      </c>
      <c r="F1333" s="40">
        <v>84000</v>
      </c>
      <c r="G1333" s="39">
        <v>490224000</v>
      </c>
      <c r="H1333" s="41" t="s">
        <v>1591</v>
      </c>
    </row>
    <row r="1334" spans="1:8" ht="15.75" customHeight="1" x14ac:dyDescent="0.25">
      <c r="A1334" s="38" t="s">
        <v>2437</v>
      </c>
      <c r="B1334" s="38" t="s">
        <v>24</v>
      </c>
      <c r="C1334" s="39">
        <v>6192.38</v>
      </c>
      <c r="D1334" s="38" t="s">
        <v>29</v>
      </c>
      <c r="E1334" s="38" t="s">
        <v>1592</v>
      </c>
      <c r="F1334" s="40">
        <v>84000</v>
      </c>
      <c r="G1334" s="39">
        <v>520159920</v>
      </c>
      <c r="H1334" s="38" t="s">
        <v>1580</v>
      </c>
    </row>
    <row r="1335" spans="1:8" ht="15.75" customHeight="1" x14ac:dyDescent="0.25">
      <c r="A1335" s="38" t="s">
        <v>2437</v>
      </c>
      <c r="B1335" s="38" t="s">
        <v>24</v>
      </c>
      <c r="C1335" s="39">
        <v>6473.84</v>
      </c>
      <c r="D1335" s="38" t="s">
        <v>156</v>
      </c>
      <c r="E1335" s="38" t="s">
        <v>538</v>
      </c>
      <c r="F1335" s="40">
        <v>84000</v>
      </c>
      <c r="G1335" s="39">
        <v>543802560</v>
      </c>
      <c r="H1335" s="38" t="s">
        <v>1581</v>
      </c>
    </row>
    <row r="1336" spans="1:8" ht="15.75" customHeight="1" x14ac:dyDescent="0.25">
      <c r="A1336" s="38" t="s">
        <v>2437</v>
      </c>
      <c r="B1336" s="38" t="s">
        <v>24</v>
      </c>
      <c r="C1336" s="39">
        <v>7189.34</v>
      </c>
      <c r="D1336" s="38" t="s">
        <v>45</v>
      </c>
      <c r="E1336" s="38" t="s">
        <v>538</v>
      </c>
      <c r="F1336" s="40">
        <v>84000</v>
      </c>
      <c r="G1336" s="39">
        <v>603904560</v>
      </c>
      <c r="H1336" s="41" t="s">
        <v>1593</v>
      </c>
    </row>
    <row r="1337" spans="1:8" ht="15.75" customHeight="1" x14ac:dyDescent="0.25">
      <c r="A1337" s="38" t="s">
        <v>2437</v>
      </c>
      <c r="B1337" s="38" t="s">
        <v>24</v>
      </c>
      <c r="C1337" s="39">
        <v>8186</v>
      </c>
      <c r="D1337" s="38" t="s">
        <v>25</v>
      </c>
      <c r="E1337" s="38" t="s">
        <v>538</v>
      </c>
      <c r="F1337" s="40">
        <v>84000</v>
      </c>
      <c r="G1337" s="39">
        <v>687624000</v>
      </c>
      <c r="H1337" s="38" t="s">
        <v>84</v>
      </c>
    </row>
    <row r="1338" spans="1:8" ht="15.75" customHeight="1" x14ac:dyDescent="0.25">
      <c r="C1338" s="36"/>
      <c r="F1338" s="42"/>
      <c r="G1338" s="36"/>
    </row>
    <row r="1339" spans="1:8" ht="15.75" customHeight="1" x14ac:dyDescent="0.25">
      <c r="A1339" s="93" t="s">
        <v>1594</v>
      </c>
      <c r="B1339" s="94"/>
      <c r="C1339" s="94"/>
      <c r="D1339" s="94"/>
      <c r="E1339" s="94"/>
      <c r="F1339" s="94"/>
      <c r="G1339" s="94"/>
      <c r="H1339" s="95"/>
    </row>
    <row r="1340" spans="1:8" ht="15.75" customHeight="1" x14ac:dyDescent="0.25">
      <c r="C1340" s="36"/>
      <c r="E1340" s="1" t="s">
        <v>2347</v>
      </c>
      <c r="F1340" s="37">
        <v>3600</v>
      </c>
      <c r="G1340" s="36"/>
    </row>
    <row r="1341" spans="1:8" ht="15.75" customHeight="1" x14ac:dyDescent="0.25">
      <c r="A1341" s="38" t="s">
        <v>11</v>
      </c>
      <c r="B1341" s="38" t="s">
        <v>12</v>
      </c>
      <c r="C1341" s="38" t="s">
        <v>13</v>
      </c>
      <c r="D1341" s="38" t="s">
        <v>17</v>
      </c>
      <c r="E1341" s="38" t="s">
        <v>18</v>
      </c>
      <c r="F1341" s="38" t="s">
        <v>19</v>
      </c>
      <c r="G1341" s="38" t="s">
        <v>20</v>
      </c>
      <c r="H1341" s="38" t="s">
        <v>21</v>
      </c>
    </row>
    <row r="1342" spans="1:8" ht="15.75" customHeight="1" x14ac:dyDescent="0.25">
      <c r="A1342" s="38" t="s">
        <v>2438</v>
      </c>
      <c r="B1342" s="38" t="s">
        <v>24</v>
      </c>
      <c r="C1342" s="39">
        <v>17994.419999999998</v>
      </c>
      <c r="D1342" s="38" t="s">
        <v>398</v>
      </c>
      <c r="E1342" s="38" t="s">
        <v>1596</v>
      </c>
      <c r="F1342" s="40">
        <v>3600</v>
      </c>
      <c r="G1342" s="39">
        <v>64779912</v>
      </c>
      <c r="H1342" s="41" t="s">
        <v>1597</v>
      </c>
    </row>
    <row r="1343" spans="1:8" ht="15.75" customHeight="1" x14ac:dyDescent="0.25">
      <c r="A1343" s="38" t="s">
        <v>2438</v>
      </c>
      <c r="B1343" s="38" t="s">
        <v>24</v>
      </c>
      <c r="C1343" s="39">
        <v>18460</v>
      </c>
      <c r="D1343" s="38" t="s">
        <v>54</v>
      </c>
      <c r="E1343" s="38" t="s">
        <v>1596</v>
      </c>
      <c r="F1343" s="40">
        <v>3600</v>
      </c>
      <c r="G1343" s="39">
        <v>66456000</v>
      </c>
      <c r="H1343" s="41" t="s">
        <v>1598</v>
      </c>
    </row>
    <row r="1344" spans="1:8" ht="15.75" customHeight="1" x14ac:dyDescent="0.25">
      <c r="A1344" s="38" t="s">
        <v>2438</v>
      </c>
      <c r="B1344" s="38" t="s">
        <v>24</v>
      </c>
      <c r="C1344" s="39">
        <v>18594.150000000001</v>
      </c>
      <c r="D1344" s="38" t="s">
        <v>70</v>
      </c>
      <c r="E1344" s="38" t="s">
        <v>1599</v>
      </c>
      <c r="F1344" s="40">
        <v>3600</v>
      </c>
      <c r="G1344" s="39">
        <v>66938940</v>
      </c>
      <c r="H1344" s="41" t="s">
        <v>1600</v>
      </c>
    </row>
    <row r="1345" spans="1:8" ht="15.75" customHeight="1" x14ac:dyDescent="0.25">
      <c r="A1345" s="38" t="s">
        <v>2438</v>
      </c>
      <c r="B1345" s="38" t="s">
        <v>24</v>
      </c>
      <c r="C1345" s="39">
        <v>18929.78</v>
      </c>
      <c r="D1345" s="38" t="s">
        <v>40</v>
      </c>
      <c r="E1345" s="38" t="s">
        <v>937</v>
      </c>
      <c r="F1345" s="40">
        <v>3600</v>
      </c>
      <c r="G1345" s="39">
        <v>68147208</v>
      </c>
      <c r="H1345" s="38" t="s">
        <v>1601</v>
      </c>
    </row>
    <row r="1346" spans="1:8" ht="15.75" customHeight="1" x14ac:dyDescent="0.25">
      <c r="A1346" s="38" t="s">
        <v>2438</v>
      </c>
      <c r="B1346" s="38" t="s">
        <v>24</v>
      </c>
      <c r="C1346" s="39">
        <v>21807.83</v>
      </c>
      <c r="D1346" s="38" t="s">
        <v>156</v>
      </c>
      <c r="E1346" s="38" t="s">
        <v>521</v>
      </c>
      <c r="F1346" s="40">
        <v>3600</v>
      </c>
      <c r="G1346" s="39">
        <v>78508188</v>
      </c>
      <c r="H1346" s="38" t="s">
        <v>1602</v>
      </c>
    </row>
    <row r="1347" spans="1:8" ht="15.75" customHeight="1" x14ac:dyDescent="0.25">
      <c r="A1347" s="38" t="s">
        <v>2438</v>
      </c>
      <c r="B1347" s="38" t="s">
        <v>24</v>
      </c>
      <c r="C1347" s="39">
        <v>22375.02</v>
      </c>
      <c r="D1347" s="38" t="s">
        <v>45</v>
      </c>
      <c r="E1347" s="38" t="s">
        <v>521</v>
      </c>
      <c r="F1347" s="40">
        <v>3600</v>
      </c>
      <c r="G1347" s="39">
        <v>80550072</v>
      </c>
      <c r="H1347" s="41" t="s">
        <v>1603</v>
      </c>
    </row>
    <row r="1348" spans="1:8" ht="15.75" customHeight="1" x14ac:dyDescent="0.25">
      <c r="A1348" s="38" t="s">
        <v>2438</v>
      </c>
      <c r="B1348" s="38" t="s">
        <v>24</v>
      </c>
      <c r="C1348" s="39">
        <v>23185.22</v>
      </c>
      <c r="D1348" s="38" t="s">
        <v>29</v>
      </c>
      <c r="E1348" s="38" t="s">
        <v>1604</v>
      </c>
      <c r="F1348" s="40">
        <v>3600</v>
      </c>
      <c r="G1348" s="39">
        <v>83466792</v>
      </c>
      <c r="H1348" s="38" t="s">
        <v>1605</v>
      </c>
    </row>
    <row r="1349" spans="1:8" ht="15.75" customHeight="1" x14ac:dyDescent="0.25">
      <c r="C1349" s="36"/>
      <c r="F1349" s="42"/>
      <c r="G1349" s="36"/>
    </row>
    <row r="1350" spans="1:8" ht="15.75" customHeight="1" x14ac:dyDescent="0.25">
      <c r="A1350" s="93" t="s">
        <v>1606</v>
      </c>
      <c r="B1350" s="94"/>
      <c r="C1350" s="94"/>
      <c r="D1350" s="94"/>
      <c r="E1350" s="94"/>
      <c r="F1350" s="94"/>
      <c r="G1350" s="94"/>
      <c r="H1350" s="95"/>
    </row>
    <row r="1351" spans="1:8" ht="15.75" customHeight="1" x14ac:dyDescent="0.25">
      <c r="C1351" s="36"/>
      <c r="E1351" s="1" t="s">
        <v>2347</v>
      </c>
      <c r="F1351" s="37">
        <v>12000</v>
      </c>
      <c r="G1351" s="36"/>
    </row>
    <row r="1352" spans="1:8" ht="15.75" customHeight="1" x14ac:dyDescent="0.25">
      <c r="A1352" s="38" t="s">
        <v>11</v>
      </c>
      <c r="B1352" s="38" t="s">
        <v>12</v>
      </c>
      <c r="C1352" s="38" t="s">
        <v>13</v>
      </c>
      <c r="D1352" s="38" t="s">
        <v>17</v>
      </c>
      <c r="E1352" s="38" t="s">
        <v>18</v>
      </c>
      <c r="F1352" s="38" t="s">
        <v>19</v>
      </c>
      <c r="G1352" s="38" t="s">
        <v>20</v>
      </c>
      <c r="H1352" s="38" t="s">
        <v>21</v>
      </c>
    </row>
    <row r="1353" spans="1:8" ht="15.75" customHeight="1" x14ac:dyDescent="0.25">
      <c r="A1353" s="38" t="s">
        <v>2439</v>
      </c>
      <c r="B1353" s="38" t="s">
        <v>24</v>
      </c>
      <c r="C1353" s="39">
        <v>2042.31</v>
      </c>
      <c r="D1353" s="38" t="s">
        <v>29</v>
      </c>
      <c r="E1353" s="38" t="s">
        <v>1608</v>
      </c>
      <c r="F1353" s="40">
        <v>12000</v>
      </c>
      <c r="G1353" s="39">
        <v>24507720</v>
      </c>
      <c r="H1353" s="38" t="s">
        <v>1609</v>
      </c>
    </row>
    <row r="1354" spans="1:8" ht="15.75" customHeight="1" x14ac:dyDescent="0.25">
      <c r="A1354" s="38" t="s">
        <v>2439</v>
      </c>
      <c r="B1354" s="38" t="s">
        <v>24</v>
      </c>
      <c r="C1354" s="39">
        <v>2362.65</v>
      </c>
      <c r="D1354" s="38" t="s">
        <v>45</v>
      </c>
      <c r="E1354" s="38" t="s">
        <v>506</v>
      </c>
      <c r="F1354" s="40">
        <v>12000</v>
      </c>
      <c r="G1354" s="39">
        <v>28351800</v>
      </c>
      <c r="H1354" s="41" t="s">
        <v>1610</v>
      </c>
    </row>
    <row r="1355" spans="1:8" ht="15.75" customHeight="1" x14ac:dyDescent="0.25">
      <c r="A1355" s="38" t="s">
        <v>2439</v>
      </c>
      <c r="B1355" s="38" t="s">
        <v>24</v>
      </c>
      <c r="C1355" s="39">
        <v>2537.4299999999998</v>
      </c>
      <c r="D1355" s="38" t="s">
        <v>70</v>
      </c>
      <c r="E1355" s="38" t="s">
        <v>1611</v>
      </c>
      <c r="F1355" s="40">
        <v>12000</v>
      </c>
      <c r="G1355" s="39">
        <v>30449160</v>
      </c>
      <c r="H1355" s="41" t="s">
        <v>1612</v>
      </c>
    </row>
    <row r="1356" spans="1:8" ht="15.75" customHeight="1" x14ac:dyDescent="0.25">
      <c r="A1356" s="38" t="s">
        <v>2439</v>
      </c>
      <c r="B1356" s="38" t="s">
        <v>24</v>
      </c>
      <c r="C1356" s="39">
        <v>2538.34</v>
      </c>
      <c r="D1356" s="38" t="s">
        <v>40</v>
      </c>
      <c r="E1356" s="38" t="s">
        <v>506</v>
      </c>
      <c r="F1356" s="40">
        <v>12000</v>
      </c>
      <c r="G1356" s="39">
        <v>30460080</v>
      </c>
      <c r="H1356" s="41" t="s">
        <v>1613</v>
      </c>
    </row>
    <row r="1357" spans="1:8" ht="15.75" customHeight="1" x14ac:dyDescent="0.25">
      <c r="A1357" s="38" t="s">
        <v>2439</v>
      </c>
      <c r="B1357" s="38" t="s">
        <v>24</v>
      </c>
      <c r="C1357" s="39">
        <v>2590</v>
      </c>
      <c r="D1357" s="38" t="s">
        <v>509</v>
      </c>
      <c r="E1357" s="38" t="s">
        <v>1614</v>
      </c>
      <c r="F1357" s="40">
        <v>12000</v>
      </c>
      <c r="G1357" s="39">
        <v>31080000</v>
      </c>
      <c r="H1357" s="41" t="s">
        <v>1615</v>
      </c>
    </row>
    <row r="1358" spans="1:8" ht="15.75" customHeight="1" x14ac:dyDescent="0.25">
      <c r="A1358" s="38" t="s">
        <v>2439</v>
      </c>
      <c r="B1358" s="38" t="s">
        <v>24</v>
      </c>
      <c r="C1358" s="39">
        <v>2630.06</v>
      </c>
      <c r="D1358" s="38" t="s">
        <v>156</v>
      </c>
      <c r="E1358" s="38" t="s">
        <v>506</v>
      </c>
      <c r="F1358" s="40">
        <v>12000</v>
      </c>
      <c r="G1358" s="39">
        <v>31560720</v>
      </c>
      <c r="H1358" s="38" t="s">
        <v>1616</v>
      </c>
    </row>
    <row r="1359" spans="1:8" ht="15.75" customHeight="1" x14ac:dyDescent="0.25">
      <c r="A1359" s="38" t="s">
        <v>2439</v>
      </c>
      <c r="B1359" s="38" t="s">
        <v>24</v>
      </c>
      <c r="C1359" s="39">
        <v>2858</v>
      </c>
      <c r="D1359" s="38" t="s">
        <v>54</v>
      </c>
      <c r="E1359" s="38" t="s">
        <v>1617</v>
      </c>
      <c r="F1359" s="40">
        <v>12000</v>
      </c>
      <c r="G1359" s="39">
        <v>34296000</v>
      </c>
      <c r="H1359" s="41" t="s">
        <v>1618</v>
      </c>
    </row>
    <row r="1360" spans="1:8" ht="15.75" customHeight="1" x14ac:dyDescent="0.25">
      <c r="C1360" s="36"/>
      <c r="F1360" s="42"/>
      <c r="G1360" s="36"/>
    </row>
    <row r="1361" spans="1:8" ht="15.75" customHeight="1" x14ac:dyDescent="0.25">
      <c r="A1361" s="93" t="s">
        <v>1619</v>
      </c>
      <c r="B1361" s="94"/>
      <c r="C1361" s="94"/>
      <c r="D1361" s="94"/>
      <c r="E1361" s="94"/>
      <c r="F1361" s="94"/>
      <c r="G1361" s="94"/>
      <c r="H1361" s="95"/>
    </row>
    <row r="1362" spans="1:8" ht="15.75" customHeight="1" x14ac:dyDescent="0.25">
      <c r="C1362" s="36"/>
      <c r="E1362" s="1" t="s">
        <v>2347</v>
      </c>
      <c r="F1362" s="37">
        <v>24000</v>
      </c>
      <c r="G1362" s="36"/>
    </row>
    <row r="1363" spans="1:8" ht="15.75" customHeight="1" x14ac:dyDescent="0.25">
      <c r="A1363" s="38" t="s">
        <v>11</v>
      </c>
      <c r="B1363" s="38" t="s">
        <v>12</v>
      </c>
      <c r="C1363" s="38" t="s">
        <v>13</v>
      </c>
      <c r="D1363" s="38" t="s">
        <v>17</v>
      </c>
      <c r="E1363" s="38" t="s">
        <v>18</v>
      </c>
      <c r="F1363" s="38" t="s">
        <v>19</v>
      </c>
      <c r="G1363" s="38" t="s">
        <v>20</v>
      </c>
      <c r="H1363" s="38" t="s">
        <v>21</v>
      </c>
    </row>
    <row r="1364" spans="1:8" ht="15.75" customHeight="1" x14ac:dyDescent="0.25">
      <c r="A1364" s="38" t="s">
        <v>2440</v>
      </c>
      <c r="B1364" s="38" t="s">
        <v>24</v>
      </c>
      <c r="C1364" s="39">
        <v>3567.36</v>
      </c>
      <c r="D1364" s="38" t="s">
        <v>45</v>
      </c>
      <c r="E1364" s="38" t="s">
        <v>506</v>
      </c>
      <c r="F1364" s="40">
        <v>24000</v>
      </c>
      <c r="G1364" s="39">
        <v>85616640</v>
      </c>
      <c r="H1364" s="41" t="s">
        <v>1620</v>
      </c>
    </row>
    <row r="1365" spans="1:8" ht="15.75" customHeight="1" x14ac:dyDescent="0.25">
      <c r="A1365" s="38" t="s">
        <v>2440</v>
      </c>
      <c r="B1365" s="38" t="s">
        <v>24</v>
      </c>
      <c r="C1365" s="39">
        <v>3902.68</v>
      </c>
      <c r="D1365" s="38" t="s">
        <v>70</v>
      </c>
      <c r="E1365" s="38" t="s">
        <v>1621</v>
      </c>
      <c r="F1365" s="40">
        <v>24000</v>
      </c>
      <c r="G1365" s="39">
        <v>93664320</v>
      </c>
      <c r="H1365" s="41" t="s">
        <v>1622</v>
      </c>
    </row>
    <row r="1366" spans="1:8" ht="15.75" customHeight="1" x14ac:dyDescent="0.25">
      <c r="A1366" s="38" t="s">
        <v>2440</v>
      </c>
      <c r="B1366" s="38" t="s">
        <v>24</v>
      </c>
      <c r="C1366" s="39">
        <v>3904.08</v>
      </c>
      <c r="D1366" s="38" t="s">
        <v>40</v>
      </c>
      <c r="E1366" s="38" t="s">
        <v>1143</v>
      </c>
      <c r="F1366" s="40">
        <v>24000</v>
      </c>
      <c r="G1366" s="39">
        <v>93697920</v>
      </c>
      <c r="H1366" s="41" t="s">
        <v>1623</v>
      </c>
    </row>
    <row r="1367" spans="1:8" ht="15.75" customHeight="1" x14ac:dyDescent="0.25">
      <c r="A1367" s="38" t="s">
        <v>2440</v>
      </c>
      <c r="B1367" s="38" t="s">
        <v>24</v>
      </c>
      <c r="C1367" s="39">
        <v>4045</v>
      </c>
      <c r="D1367" s="38" t="s">
        <v>509</v>
      </c>
      <c r="E1367" s="38" t="s">
        <v>1624</v>
      </c>
      <c r="F1367" s="40">
        <v>24000</v>
      </c>
      <c r="G1367" s="39">
        <v>97080000</v>
      </c>
      <c r="H1367" s="41" t="s">
        <v>1625</v>
      </c>
    </row>
    <row r="1368" spans="1:8" ht="15.75" customHeight="1" x14ac:dyDescent="0.25">
      <c r="A1368" s="38" t="s">
        <v>2440</v>
      </c>
      <c r="B1368" s="38" t="s">
        <v>24</v>
      </c>
      <c r="C1368" s="39">
        <v>4045.07</v>
      </c>
      <c r="D1368" s="38" t="s">
        <v>156</v>
      </c>
      <c r="E1368" s="38" t="s">
        <v>506</v>
      </c>
      <c r="F1368" s="40">
        <v>24000</v>
      </c>
      <c r="G1368" s="39">
        <v>97081680</v>
      </c>
      <c r="H1368" s="38" t="s">
        <v>1616</v>
      </c>
    </row>
    <row r="1369" spans="1:8" ht="15.75" customHeight="1" x14ac:dyDescent="0.25">
      <c r="A1369" s="38" t="s">
        <v>2440</v>
      </c>
      <c r="B1369" s="38" t="s">
        <v>24</v>
      </c>
      <c r="C1369" s="39">
        <v>4397</v>
      </c>
      <c r="D1369" s="38" t="s">
        <v>54</v>
      </c>
      <c r="E1369" s="38" t="s">
        <v>1626</v>
      </c>
      <c r="F1369" s="40">
        <v>24000</v>
      </c>
      <c r="G1369" s="39">
        <v>105528000</v>
      </c>
      <c r="H1369" s="41" t="s">
        <v>1627</v>
      </c>
    </row>
    <row r="1370" spans="1:8" ht="15.75" customHeight="1" x14ac:dyDescent="0.25">
      <c r="C1370" s="36"/>
      <c r="F1370" s="42"/>
      <c r="G1370" s="36"/>
    </row>
    <row r="1371" spans="1:8" ht="15.75" customHeight="1" x14ac:dyDescent="0.25">
      <c r="A1371" s="93" t="s">
        <v>1628</v>
      </c>
      <c r="B1371" s="94"/>
      <c r="C1371" s="94"/>
      <c r="D1371" s="94"/>
      <c r="E1371" s="94"/>
      <c r="F1371" s="94"/>
      <c r="G1371" s="94"/>
      <c r="H1371" s="95"/>
    </row>
    <row r="1372" spans="1:8" ht="15.75" customHeight="1" x14ac:dyDescent="0.25">
      <c r="C1372" s="36"/>
      <c r="E1372" s="1" t="s">
        <v>2347</v>
      </c>
      <c r="F1372" s="37">
        <v>7200</v>
      </c>
      <c r="G1372" s="36"/>
    </row>
    <row r="1373" spans="1:8" ht="15.75" customHeight="1" x14ac:dyDescent="0.25">
      <c r="A1373" s="38" t="s">
        <v>11</v>
      </c>
      <c r="B1373" s="38" t="s">
        <v>12</v>
      </c>
      <c r="C1373" s="38" t="s">
        <v>13</v>
      </c>
      <c r="D1373" s="38" t="s">
        <v>17</v>
      </c>
      <c r="E1373" s="38" t="s">
        <v>18</v>
      </c>
      <c r="F1373" s="38" t="s">
        <v>19</v>
      </c>
      <c r="G1373" s="38" t="s">
        <v>20</v>
      </c>
      <c r="H1373" s="38" t="s">
        <v>21</v>
      </c>
    </row>
    <row r="1374" spans="1:8" ht="15.75" customHeight="1" x14ac:dyDescent="0.25">
      <c r="A1374" s="38" t="s">
        <v>2441</v>
      </c>
      <c r="B1374" s="38" t="s">
        <v>24</v>
      </c>
      <c r="C1374" s="39">
        <v>12000</v>
      </c>
      <c r="D1374" s="38" t="s">
        <v>443</v>
      </c>
      <c r="E1374" s="38" t="s">
        <v>1629</v>
      </c>
      <c r="F1374" s="40">
        <v>7200</v>
      </c>
      <c r="G1374" s="39">
        <v>86400000</v>
      </c>
      <c r="H1374" s="41" t="s">
        <v>1630</v>
      </c>
    </row>
    <row r="1375" spans="1:8" ht="15.75" customHeight="1" x14ac:dyDescent="0.25">
      <c r="A1375" s="38" t="s">
        <v>2441</v>
      </c>
      <c r="B1375" s="38" t="s">
        <v>24</v>
      </c>
      <c r="C1375" s="39">
        <v>12177.19</v>
      </c>
      <c r="D1375" s="38" t="s">
        <v>70</v>
      </c>
      <c r="E1375" s="38" t="s">
        <v>1631</v>
      </c>
      <c r="F1375" s="40">
        <v>7200</v>
      </c>
      <c r="G1375" s="39">
        <v>87675768</v>
      </c>
      <c r="H1375" s="41" t="s">
        <v>1632</v>
      </c>
    </row>
    <row r="1376" spans="1:8" ht="15.75" customHeight="1" x14ac:dyDescent="0.25">
      <c r="A1376" s="38" t="s">
        <v>2441</v>
      </c>
      <c r="B1376" s="38" t="s">
        <v>24</v>
      </c>
      <c r="C1376" s="39">
        <v>12181.58</v>
      </c>
      <c r="D1376" s="38" t="s">
        <v>40</v>
      </c>
      <c r="E1376" s="38" t="s">
        <v>506</v>
      </c>
      <c r="F1376" s="40">
        <v>7200</v>
      </c>
      <c r="G1376" s="39">
        <v>87707376</v>
      </c>
      <c r="H1376" s="41" t="s">
        <v>1633</v>
      </c>
    </row>
    <row r="1377" spans="1:8" ht="15.75" customHeight="1" x14ac:dyDescent="0.25">
      <c r="A1377" s="38" t="s">
        <v>2441</v>
      </c>
      <c r="B1377" s="38" t="s">
        <v>24</v>
      </c>
      <c r="C1377" s="39">
        <v>12590</v>
      </c>
      <c r="D1377" s="38" t="s">
        <v>509</v>
      </c>
      <c r="E1377" s="38" t="s">
        <v>1634</v>
      </c>
      <c r="F1377" s="40">
        <v>7200</v>
      </c>
      <c r="G1377" s="39">
        <v>90648000</v>
      </c>
      <c r="H1377" s="41" t="s">
        <v>1635</v>
      </c>
    </row>
    <row r="1378" spans="1:8" ht="15.75" customHeight="1" x14ac:dyDescent="0.25">
      <c r="A1378" s="38" t="s">
        <v>2441</v>
      </c>
      <c r="B1378" s="38" t="s">
        <v>24</v>
      </c>
      <c r="C1378" s="39">
        <v>12621.47</v>
      </c>
      <c r="D1378" s="38" t="s">
        <v>156</v>
      </c>
      <c r="E1378" s="38" t="s">
        <v>506</v>
      </c>
      <c r="F1378" s="40">
        <v>7200</v>
      </c>
      <c r="G1378" s="39">
        <v>90874584</v>
      </c>
      <c r="H1378" s="38" t="s">
        <v>1616</v>
      </c>
    </row>
    <row r="1379" spans="1:8" ht="15.75" customHeight="1" x14ac:dyDescent="0.25">
      <c r="A1379" s="38" t="s">
        <v>2441</v>
      </c>
      <c r="B1379" s="38" t="s">
        <v>24</v>
      </c>
      <c r="C1379" s="39">
        <v>13719</v>
      </c>
      <c r="D1379" s="38" t="s">
        <v>54</v>
      </c>
      <c r="E1379" s="38" t="s">
        <v>1636</v>
      </c>
      <c r="F1379" s="40">
        <v>7200</v>
      </c>
      <c r="G1379" s="39">
        <v>98776800</v>
      </c>
      <c r="H1379" s="41" t="s">
        <v>1637</v>
      </c>
    </row>
    <row r="1380" spans="1:8" ht="15.75" customHeight="1" x14ac:dyDescent="0.25">
      <c r="A1380" s="38" t="s">
        <v>2441</v>
      </c>
      <c r="B1380" s="38" t="s">
        <v>24</v>
      </c>
      <c r="C1380" s="39">
        <v>14460.15</v>
      </c>
      <c r="D1380" s="38" t="s">
        <v>45</v>
      </c>
      <c r="E1380" s="38" t="s">
        <v>506</v>
      </c>
      <c r="F1380" s="40">
        <v>7200</v>
      </c>
      <c r="G1380" s="39">
        <v>104113080</v>
      </c>
      <c r="H1380" s="41" t="s">
        <v>1638</v>
      </c>
    </row>
    <row r="1381" spans="1:8" ht="15.75" customHeight="1" x14ac:dyDescent="0.25">
      <c r="C1381" s="36"/>
      <c r="F1381" s="42"/>
      <c r="G1381" s="36"/>
    </row>
    <row r="1382" spans="1:8" ht="15.75" customHeight="1" x14ac:dyDescent="0.25">
      <c r="A1382" s="93" t="s">
        <v>1639</v>
      </c>
      <c r="B1382" s="94"/>
      <c r="C1382" s="94"/>
      <c r="D1382" s="94"/>
      <c r="E1382" s="94"/>
      <c r="F1382" s="94"/>
      <c r="G1382" s="94"/>
      <c r="H1382" s="95"/>
    </row>
    <row r="1383" spans="1:8" ht="15.75" customHeight="1" x14ac:dyDescent="0.25">
      <c r="C1383" s="36"/>
      <c r="E1383" s="1" t="s">
        <v>2347</v>
      </c>
      <c r="F1383" s="37">
        <v>13200</v>
      </c>
      <c r="G1383" s="36"/>
    </row>
    <row r="1384" spans="1:8" ht="15.75" customHeight="1" x14ac:dyDescent="0.25">
      <c r="A1384" s="38" t="s">
        <v>11</v>
      </c>
      <c r="B1384" s="38" t="s">
        <v>12</v>
      </c>
      <c r="C1384" s="38" t="s">
        <v>13</v>
      </c>
      <c r="D1384" s="38" t="s">
        <v>17</v>
      </c>
      <c r="E1384" s="38" t="s">
        <v>18</v>
      </c>
      <c r="F1384" s="38" t="s">
        <v>19</v>
      </c>
      <c r="G1384" s="38" t="s">
        <v>20</v>
      </c>
      <c r="H1384" s="38" t="s">
        <v>21</v>
      </c>
    </row>
    <row r="1385" spans="1:8" ht="15.75" customHeight="1" x14ac:dyDescent="0.25">
      <c r="A1385" s="38" t="s">
        <v>2442</v>
      </c>
      <c r="B1385" s="38" t="s">
        <v>24</v>
      </c>
      <c r="C1385" s="39">
        <v>15809.62</v>
      </c>
      <c r="D1385" s="38" t="s">
        <v>29</v>
      </c>
      <c r="E1385" s="38" t="s">
        <v>1640</v>
      </c>
      <c r="F1385" s="40">
        <v>13200</v>
      </c>
      <c r="G1385" s="39">
        <v>208686984</v>
      </c>
      <c r="H1385" s="38" t="s">
        <v>1609</v>
      </c>
    </row>
    <row r="1386" spans="1:8" ht="15.75" customHeight="1" x14ac:dyDescent="0.25">
      <c r="A1386" s="38" t="s">
        <v>2442</v>
      </c>
      <c r="B1386" s="38" t="s">
        <v>24</v>
      </c>
      <c r="C1386" s="39">
        <v>18117.599999999999</v>
      </c>
      <c r="D1386" s="38" t="s">
        <v>45</v>
      </c>
      <c r="E1386" s="38" t="s">
        <v>506</v>
      </c>
      <c r="F1386" s="40">
        <v>13200</v>
      </c>
      <c r="G1386" s="39">
        <v>239152320</v>
      </c>
      <c r="H1386" s="41" t="s">
        <v>1641</v>
      </c>
    </row>
    <row r="1387" spans="1:8" ht="15.75" customHeight="1" x14ac:dyDescent="0.25">
      <c r="A1387" s="38" t="s">
        <v>2442</v>
      </c>
      <c r="B1387" s="38" t="s">
        <v>24</v>
      </c>
      <c r="C1387" s="39">
        <v>19515.54</v>
      </c>
      <c r="D1387" s="38" t="s">
        <v>70</v>
      </c>
      <c r="E1387" s="38" t="s">
        <v>1642</v>
      </c>
      <c r="F1387" s="40">
        <v>13200</v>
      </c>
      <c r="G1387" s="39">
        <v>257605128</v>
      </c>
      <c r="H1387" s="41" t="s">
        <v>1643</v>
      </c>
    </row>
    <row r="1388" spans="1:8" ht="15.75" customHeight="1" x14ac:dyDescent="0.25">
      <c r="A1388" s="38" t="s">
        <v>2442</v>
      </c>
      <c r="B1388" s="38" t="s">
        <v>24</v>
      </c>
      <c r="C1388" s="39">
        <v>19522.580000000002</v>
      </c>
      <c r="D1388" s="38" t="s">
        <v>40</v>
      </c>
      <c r="E1388" s="38" t="s">
        <v>506</v>
      </c>
      <c r="F1388" s="40">
        <v>13200</v>
      </c>
      <c r="G1388" s="39">
        <v>257698056</v>
      </c>
      <c r="H1388" s="41" t="s">
        <v>1644</v>
      </c>
    </row>
    <row r="1389" spans="1:8" ht="15.75" customHeight="1" x14ac:dyDescent="0.25">
      <c r="A1389" s="38" t="s">
        <v>2442</v>
      </c>
      <c r="B1389" s="38" t="s">
        <v>24</v>
      </c>
      <c r="C1389" s="39">
        <v>20180</v>
      </c>
      <c r="D1389" s="38" t="s">
        <v>509</v>
      </c>
      <c r="E1389" s="38" t="s">
        <v>1645</v>
      </c>
      <c r="F1389" s="40">
        <v>13200</v>
      </c>
      <c r="G1389" s="39">
        <v>266376000</v>
      </c>
      <c r="H1389" s="41" t="s">
        <v>1646</v>
      </c>
    </row>
    <row r="1390" spans="1:8" ht="15.75" customHeight="1" x14ac:dyDescent="0.25">
      <c r="A1390" s="38" t="s">
        <v>2442</v>
      </c>
      <c r="B1390" s="38" t="s">
        <v>24</v>
      </c>
      <c r="C1390" s="39">
        <v>20227.560000000001</v>
      </c>
      <c r="D1390" s="38" t="s">
        <v>156</v>
      </c>
      <c r="E1390" s="38" t="s">
        <v>506</v>
      </c>
      <c r="F1390" s="40">
        <v>13200</v>
      </c>
      <c r="G1390" s="39">
        <v>267003792</v>
      </c>
      <c r="H1390" s="38" t="s">
        <v>1616</v>
      </c>
    </row>
    <row r="1391" spans="1:8" ht="15.75" customHeight="1" x14ac:dyDescent="0.25">
      <c r="A1391" s="38" t="s">
        <v>2442</v>
      </c>
      <c r="B1391" s="38" t="s">
        <v>24</v>
      </c>
      <c r="C1391" s="39">
        <v>21987</v>
      </c>
      <c r="D1391" s="38" t="s">
        <v>54</v>
      </c>
      <c r="E1391" s="38" t="s">
        <v>1647</v>
      </c>
      <c r="F1391" s="40">
        <v>13200</v>
      </c>
      <c r="G1391" s="39">
        <v>290228400</v>
      </c>
      <c r="H1391" s="41" t="s">
        <v>1648</v>
      </c>
    </row>
    <row r="1392" spans="1:8" ht="15.75" customHeight="1" x14ac:dyDescent="0.25">
      <c r="C1392" s="36"/>
      <c r="F1392" s="42"/>
      <c r="G1392" s="36"/>
    </row>
    <row r="1393" spans="1:8" ht="15.75" customHeight="1" x14ac:dyDescent="0.25">
      <c r="A1393" s="93" t="s">
        <v>1650</v>
      </c>
      <c r="B1393" s="94"/>
      <c r="C1393" s="94"/>
      <c r="D1393" s="94"/>
      <c r="E1393" s="94"/>
      <c r="F1393" s="94"/>
      <c r="G1393" s="94"/>
      <c r="H1393" s="95"/>
    </row>
    <row r="1394" spans="1:8" ht="15.75" customHeight="1" x14ac:dyDescent="0.25">
      <c r="C1394" s="36"/>
      <c r="E1394" s="1" t="s">
        <v>2347</v>
      </c>
      <c r="F1394" s="37">
        <v>28800</v>
      </c>
      <c r="G1394" s="36"/>
    </row>
    <row r="1395" spans="1:8" ht="15.75" customHeight="1" x14ac:dyDescent="0.25">
      <c r="A1395" s="38" t="s">
        <v>11</v>
      </c>
      <c r="B1395" s="38" t="s">
        <v>12</v>
      </c>
      <c r="C1395" s="38" t="s">
        <v>13</v>
      </c>
      <c r="D1395" s="38" t="s">
        <v>17</v>
      </c>
      <c r="E1395" s="38" t="s">
        <v>18</v>
      </c>
      <c r="F1395" s="38" t="s">
        <v>19</v>
      </c>
      <c r="G1395" s="38" t="s">
        <v>20</v>
      </c>
      <c r="H1395" s="38" t="s">
        <v>21</v>
      </c>
    </row>
    <row r="1396" spans="1:8" ht="15.75" customHeight="1" x14ac:dyDescent="0.25">
      <c r="A1396" s="38" t="s">
        <v>2443</v>
      </c>
      <c r="B1396" s="38" t="s">
        <v>24</v>
      </c>
      <c r="C1396" s="39">
        <v>1225</v>
      </c>
      <c r="D1396" s="38" t="s">
        <v>54</v>
      </c>
      <c r="E1396" s="38" t="s">
        <v>1652</v>
      </c>
      <c r="F1396" s="40">
        <v>28800</v>
      </c>
      <c r="G1396" s="39">
        <v>35280000</v>
      </c>
      <c r="H1396" s="41" t="s">
        <v>1653</v>
      </c>
    </row>
    <row r="1397" spans="1:8" ht="15.75" customHeight="1" x14ac:dyDescent="0.25">
      <c r="A1397" s="38" t="s">
        <v>2443</v>
      </c>
      <c r="B1397" s="38" t="s">
        <v>24</v>
      </c>
      <c r="C1397" s="39">
        <v>1339.95</v>
      </c>
      <c r="D1397" s="38" t="s">
        <v>40</v>
      </c>
      <c r="E1397" s="38" t="s">
        <v>1091</v>
      </c>
      <c r="F1397" s="40">
        <v>28800</v>
      </c>
      <c r="G1397" s="39">
        <v>38590560</v>
      </c>
      <c r="H1397" s="38" t="s">
        <v>1654</v>
      </c>
    </row>
    <row r="1398" spans="1:8" ht="15.75" customHeight="1" x14ac:dyDescent="0.25">
      <c r="A1398" s="38" t="s">
        <v>2443</v>
      </c>
      <c r="B1398" s="38" t="s">
        <v>24</v>
      </c>
      <c r="C1398" s="39">
        <v>1369.69</v>
      </c>
      <c r="D1398" s="38" t="s">
        <v>163</v>
      </c>
      <c r="E1398" s="38" t="s">
        <v>1655</v>
      </c>
      <c r="F1398" s="40">
        <v>28800</v>
      </c>
      <c r="G1398" s="39">
        <v>39447072</v>
      </c>
      <c r="H1398" s="41" t="s">
        <v>1656</v>
      </c>
    </row>
    <row r="1399" spans="1:8" ht="15.75" customHeight="1" x14ac:dyDescent="0.25">
      <c r="A1399" s="38" t="s">
        <v>2443</v>
      </c>
      <c r="B1399" s="38" t="s">
        <v>24</v>
      </c>
      <c r="C1399" s="39">
        <v>1390.74</v>
      </c>
      <c r="D1399" s="38" t="s">
        <v>70</v>
      </c>
      <c r="E1399" s="38" t="s">
        <v>1657</v>
      </c>
      <c r="F1399" s="40">
        <v>28800</v>
      </c>
      <c r="G1399" s="39">
        <v>40053312</v>
      </c>
      <c r="H1399" s="41" t="s">
        <v>1658</v>
      </c>
    </row>
    <row r="1400" spans="1:8" ht="15.75" customHeight="1" x14ac:dyDescent="0.25">
      <c r="A1400" s="38" t="s">
        <v>2443</v>
      </c>
      <c r="B1400" s="38" t="s">
        <v>261</v>
      </c>
      <c r="C1400" s="39">
        <v>1409.06</v>
      </c>
      <c r="D1400" s="38" t="s">
        <v>163</v>
      </c>
      <c r="E1400" s="38" t="s">
        <v>1659</v>
      </c>
      <c r="F1400" s="40">
        <v>28800</v>
      </c>
      <c r="G1400" s="39">
        <v>40580928</v>
      </c>
      <c r="H1400" s="41" t="s">
        <v>1660</v>
      </c>
    </row>
    <row r="1401" spans="1:8" ht="15.75" customHeight="1" x14ac:dyDescent="0.25">
      <c r="A1401" s="38" t="s">
        <v>2443</v>
      </c>
      <c r="B1401" s="38" t="s">
        <v>28</v>
      </c>
      <c r="C1401" s="39">
        <v>1415.84</v>
      </c>
      <c r="D1401" s="38" t="s">
        <v>40</v>
      </c>
      <c r="E1401" s="38" t="s">
        <v>1304</v>
      </c>
      <c r="F1401" s="40">
        <v>28800</v>
      </c>
      <c r="G1401" s="39">
        <v>40776192</v>
      </c>
      <c r="H1401" s="38" t="s">
        <v>1661</v>
      </c>
    </row>
    <row r="1402" spans="1:8" ht="15.75" customHeight="1" x14ac:dyDescent="0.25">
      <c r="A1402" s="38" t="s">
        <v>2443</v>
      </c>
      <c r="B1402" s="38" t="s">
        <v>24</v>
      </c>
      <c r="C1402" s="39">
        <v>1468.56</v>
      </c>
      <c r="D1402" s="38" t="s">
        <v>48</v>
      </c>
      <c r="E1402" s="38" t="s">
        <v>1662</v>
      </c>
      <c r="F1402" s="40">
        <v>28800</v>
      </c>
      <c r="G1402" s="39">
        <v>42294528</v>
      </c>
      <c r="H1402" s="41" t="s">
        <v>1663</v>
      </c>
    </row>
    <row r="1403" spans="1:8" ht="15.75" customHeight="1" x14ac:dyDescent="0.25">
      <c r="A1403" s="38" t="s">
        <v>2443</v>
      </c>
      <c r="B1403" s="38" t="s">
        <v>52</v>
      </c>
      <c r="C1403" s="39">
        <v>1643.53</v>
      </c>
      <c r="D1403" s="38" t="s">
        <v>70</v>
      </c>
      <c r="E1403" s="38" t="s">
        <v>1664</v>
      </c>
      <c r="F1403" s="40">
        <v>28800</v>
      </c>
      <c r="G1403" s="39">
        <v>47333664</v>
      </c>
      <c r="H1403" s="41" t="s">
        <v>1665</v>
      </c>
    </row>
    <row r="1404" spans="1:8" ht="15.75" customHeight="1" x14ac:dyDescent="0.25">
      <c r="A1404" s="38" t="s">
        <v>2443</v>
      </c>
      <c r="B1404" s="38" t="s">
        <v>52</v>
      </c>
      <c r="C1404" s="39">
        <v>1654.15</v>
      </c>
      <c r="D1404" s="38" t="s">
        <v>40</v>
      </c>
      <c r="E1404" s="38" t="s">
        <v>477</v>
      </c>
      <c r="F1404" s="40">
        <v>28800</v>
      </c>
      <c r="G1404" s="39">
        <v>47639520</v>
      </c>
      <c r="H1404" s="38" t="s">
        <v>1666</v>
      </c>
    </row>
    <row r="1405" spans="1:8" ht="15.75" customHeight="1" x14ac:dyDescent="0.25">
      <c r="A1405" s="38" t="s">
        <v>2443</v>
      </c>
      <c r="B1405" s="38" t="s">
        <v>28</v>
      </c>
      <c r="C1405" s="39">
        <v>1676.01</v>
      </c>
      <c r="D1405" s="38" t="s">
        <v>163</v>
      </c>
      <c r="E1405" s="38" t="s">
        <v>1667</v>
      </c>
      <c r="F1405" s="40">
        <v>28800</v>
      </c>
      <c r="G1405" s="39">
        <v>48269088</v>
      </c>
      <c r="H1405" s="38" t="s">
        <v>1668</v>
      </c>
    </row>
    <row r="1406" spans="1:8" ht="15.75" customHeight="1" x14ac:dyDescent="0.25">
      <c r="A1406" s="38" t="s">
        <v>2443</v>
      </c>
      <c r="B1406" s="38" t="s">
        <v>52</v>
      </c>
      <c r="C1406" s="39">
        <v>1746.32</v>
      </c>
      <c r="D1406" s="38" t="s">
        <v>29</v>
      </c>
      <c r="E1406" s="38" t="s">
        <v>1669</v>
      </c>
      <c r="F1406" s="40">
        <v>28800</v>
      </c>
      <c r="G1406" s="39">
        <v>50294016</v>
      </c>
      <c r="H1406" s="38" t="s">
        <v>1670</v>
      </c>
    </row>
    <row r="1407" spans="1:8" ht="15.75" customHeight="1" x14ac:dyDescent="0.25">
      <c r="A1407" s="38" t="s">
        <v>2443</v>
      </c>
      <c r="B1407" s="38" t="s">
        <v>28</v>
      </c>
      <c r="C1407" s="39">
        <v>1835.62</v>
      </c>
      <c r="D1407" s="38" t="s">
        <v>70</v>
      </c>
      <c r="E1407" s="38" t="s">
        <v>1671</v>
      </c>
      <c r="F1407" s="40">
        <v>28800</v>
      </c>
      <c r="G1407" s="39">
        <v>52865856</v>
      </c>
      <c r="H1407" s="41" t="s">
        <v>1672</v>
      </c>
    </row>
    <row r="1408" spans="1:8" ht="15.75" customHeight="1" x14ac:dyDescent="0.25">
      <c r="A1408" s="38" t="s">
        <v>2443</v>
      </c>
      <c r="B1408" s="38" t="s">
        <v>24</v>
      </c>
      <c r="C1408" s="39">
        <v>1977.78</v>
      </c>
      <c r="D1408" s="38" t="s">
        <v>45</v>
      </c>
      <c r="E1408" s="38" t="s">
        <v>477</v>
      </c>
      <c r="F1408" s="40">
        <v>28800</v>
      </c>
      <c r="G1408" s="39">
        <v>56960064</v>
      </c>
      <c r="H1408" s="41" t="s">
        <v>1673</v>
      </c>
    </row>
    <row r="1409" spans="1:8" ht="15.75" customHeight="1" x14ac:dyDescent="0.25">
      <c r="A1409" s="38" t="s">
        <v>2443</v>
      </c>
      <c r="B1409" s="38" t="s">
        <v>28</v>
      </c>
      <c r="C1409" s="39">
        <v>1977.78</v>
      </c>
      <c r="D1409" s="38" t="s">
        <v>45</v>
      </c>
      <c r="E1409" s="38" t="s">
        <v>1674</v>
      </c>
      <c r="F1409" s="40">
        <v>28800</v>
      </c>
      <c r="G1409" s="39">
        <v>56960064</v>
      </c>
      <c r="H1409" s="41" t="s">
        <v>1675</v>
      </c>
    </row>
    <row r="1410" spans="1:8" ht="15.75" customHeight="1" x14ac:dyDescent="0.25">
      <c r="A1410" s="38" t="s">
        <v>2443</v>
      </c>
      <c r="B1410" s="38" t="s">
        <v>28</v>
      </c>
      <c r="C1410" s="39">
        <v>2069.62</v>
      </c>
      <c r="D1410" s="38" t="s">
        <v>29</v>
      </c>
      <c r="E1410" s="38" t="s">
        <v>1676</v>
      </c>
      <c r="F1410" s="40">
        <v>28800</v>
      </c>
      <c r="G1410" s="39">
        <v>59605056</v>
      </c>
      <c r="H1410" s="38" t="s">
        <v>1677</v>
      </c>
    </row>
    <row r="1411" spans="1:8" ht="15.75" customHeight="1" x14ac:dyDescent="0.25">
      <c r="A1411" s="38" t="s">
        <v>2443</v>
      </c>
      <c r="B1411" s="38" t="s">
        <v>52</v>
      </c>
      <c r="C1411" s="39">
        <v>2183.8000000000002</v>
      </c>
      <c r="D1411" s="38" t="s">
        <v>163</v>
      </c>
      <c r="E1411" s="38" t="s">
        <v>1678</v>
      </c>
      <c r="F1411" s="40">
        <v>28800</v>
      </c>
      <c r="G1411" s="39">
        <v>62893440</v>
      </c>
      <c r="H1411" s="41" t="s">
        <v>1679</v>
      </c>
    </row>
    <row r="1412" spans="1:8" ht="15.75" customHeight="1" x14ac:dyDescent="0.25">
      <c r="A1412" s="38" t="s">
        <v>2443</v>
      </c>
      <c r="B1412" s="38" t="s">
        <v>24</v>
      </c>
      <c r="C1412" s="39">
        <v>2263.3200000000002</v>
      </c>
      <c r="D1412" s="38" t="s">
        <v>29</v>
      </c>
      <c r="E1412" s="38" t="s">
        <v>1680</v>
      </c>
      <c r="F1412" s="40">
        <v>28800</v>
      </c>
      <c r="G1412" s="39">
        <v>65183616</v>
      </c>
      <c r="H1412" s="38" t="s">
        <v>1681</v>
      </c>
    </row>
    <row r="1413" spans="1:8" ht="15.75" customHeight="1" x14ac:dyDescent="0.25">
      <c r="A1413" s="38" t="s">
        <v>2443</v>
      </c>
      <c r="B1413" s="38" t="s">
        <v>261</v>
      </c>
      <c r="C1413" s="39">
        <v>3257.83</v>
      </c>
      <c r="D1413" s="38" t="s">
        <v>70</v>
      </c>
      <c r="E1413" s="38" t="s">
        <v>1682</v>
      </c>
      <c r="F1413" s="40">
        <v>28800</v>
      </c>
      <c r="G1413" s="39">
        <v>93825504</v>
      </c>
      <c r="H1413" s="41" t="s">
        <v>1683</v>
      </c>
    </row>
    <row r="1414" spans="1:8" ht="15.75" customHeight="1" x14ac:dyDescent="0.25">
      <c r="C1414" s="36"/>
      <c r="F1414" s="42"/>
      <c r="G1414" s="36"/>
    </row>
    <row r="1415" spans="1:8" ht="15.75" customHeight="1" x14ac:dyDescent="0.25">
      <c r="A1415" s="93" t="s">
        <v>1684</v>
      </c>
      <c r="B1415" s="94"/>
      <c r="C1415" s="94"/>
      <c r="D1415" s="94"/>
      <c r="E1415" s="94"/>
      <c r="F1415" s="94"/>
      <c r="G1415" s="94"/>
      <c r="H1415" s="95"/>
    </row>
    <row r="1416" spans="1:8" ht="15.75" customHeight="1" x14ac:dyDescent="0.25">
      <c r="C1416" s="36"/>
      <c r="E1416" s="1" t="s">
        <v>2347</v>
      </c>
      <c r="F1416" s="37">
        <v>672</v>
      </c>
      <c r="G1416" s="36"/>
    </row>
    <row r="1417" spans="1:8" ht="15.75" customHeight="1" x14ac:dyDescent="0.25">
      <c r="A1417" s="38" t="s">
        <v>11</v>
      </c>
      <c r="B1417" s="38" t="s">
        <v>12</v>
      </c>
      <c r="C1417" s="38" t="s">
        <v>13</v>
      </c>
      <c r="D1417" s="38" t="s">
        <v>17</v>
      </c>
      <c r="E1417" s="38" t="s">
        <v>18</v>
      </c>
      <c r="F1417" s="38" t="s">
        <v>19</v>
      </c>
      <c r="G1417" s="38" t="s">
        <v>20</v>
      </c>
      <c r="H1417" s="38" t="s">
        <v>21</v>
      </c>
    </row>
    <row r="1418" spans="1:8" ht="15.75" customHeight="1" x14ac:dyDescent="0.25">
      <c r="A1418" s="38" t="s">
        <v>2444</v>
      </c>
      <c r="B1418" s="38" t="s">
        <v>28</v>
      </c>
      <c r="C1418" s="39">
        <v>12594.12</v>
      </c>
      <c r="D1418" s="38" t="s">
        <v>29</v>
      </c>
      <c r="E1418" s="38" t="s">
        <v>1686</v>
      </c>
      <c r="F1418" s="40">
        <v>672</v>
      </c>
      <c r="G1418" s="39">
        <v>8463248.6400000006</v>
      </c>
      <c r="H1418" s="38" t="s">
        <v>1687</v>
      </c>
    </row>
    <row r="1419" spans="1:8" ht="15.75" customHeight="1" x14ac:dyDescent="0.25">
      <c r="A1419" s="38" t="s">
        <v>2444</v>
      </c>
      <c r="B1419" s="38" t="s">
        <v>24</v>
      </c>
      <c r="C1419" s="39">
        <v>18771.64</v>
      </c>
      <c r="D1419" s="38" t="s">
        <v>156</v>
      </c>
      <c r="E1419" s="38" t="s">
        <v>227</v>
      </c>
      <c r="F1419" s="40">
        <v>672</v>
      </c>
      <c r="G1419" s="39">
        <v>12614542.08</v>
      </c>
      <c r="H1419" s="38" t="s">
        <v>1688</v>
      </c>
    </row>
    <row r="1420" spans="1:8" ht="15.75" customHeight="1" x14ac:dyDescent="0.25">
      <c r="A1420" s="38" t="s">
        <v>2444</v>
      </c>
      <c r="B1420" s="38" t="s">
        <v>24</v>
      </c>
      <c r="C1420" s="39">
        <v>20581.05</v>
      </c>
      <c r="D1420" s="38" t="s">
        <v>70</v>
      </c>
      <c r="E1420" s="38" t="s">
        <v>1689</v>
      </c>
      <c r="F1420" s="40">
        <v>672</v>
      </c>
      <c r="G1420" s="39">
        <v>13830465.6</v>
      </c>
      <c r="H1420" s="41" t="s">
        <v>1690</v>
      </c>
    </row>
    <row r="1421" spans="1:8" ht="15.75" customHeight="1" x14ac:dyDescent="0.25">
      <c r="A1421" s="38" t="s">
        <v>2444</v>
      </c>
      <c r="B1421" s="38" t="s">
        <v>24</v>
      </c>
      <c r="C1421" s="39">
        <v>20895.22</v>
      </c>
      <c r="D1421" s="38" t="s">
        <v>29</v>
      </c>
      <c r="E1421" s="38" t="s">
        <v>1691</v>
      </c>
      <c r="F1421" s="40">
        <v>672</v>
      </c>
      <c r="G1421" s="39">
        <v>14041587.84</v>
      </c>
      <c r="H1421" s="38" t="s">
        <v>1692</v>
      </c>
    </row>
    <row r="1422" spans="1:8" ht="15.75" customHeight="1" x14ac:dyDescent="0.25">
      <c r="A1422" s="38" t="s">
        <v>2444</v>
      </c>
      <c r="B1422" s="38" t="s">
        <v>24</v>
      </c>
      <c r="C1422" s="39">
        <v>21358.97</v>
      </c>
      <c r="D1422" s="38" t="s">
        <v>40</v>
      </c>
      <c r="E1422" s="38" t="s">
        <v>227</v>
      </c>
      <c r="F1422" s="40">
        <v>672</v>
      </c>
      <c r="G1422" s="39">
        <v>14353227.84</v>
      </c>
      <c r="H1422" s="38" t="s">
        <v>1693</v>
      </c>
    </row>
    <row r="1423" spans="1:8" ht="15.75" customHeight="1" x14ac:dyDescent="0.25">
      <c r="A1423" s="38" t="s">
        <v>2444</v>
      </c>
      <c r="B1423" s="38" t="s">
        <v>24</v>
      </c>
      <c r="C1423" s="39">
        <v>21453.53</v>
      </c>
      <c r="D1423" s="38" t="s">
        <v>67</v>
      </c>
      <c r="E1423" s="38" t="s">
        <v>396</v>
      </c>
      <c r="F1423" s="40">
        <v>672</v>
      </c>
      <c r="G1423" s="39">
        <v>14416772.16</v>
      </c>
      <c r="H1423" s="38" t="s">
        <v>1694</v>
      </c>
    </row>
    <row r="1424" spans="1:8" ht="15.75" customHeight="1" x14ac:dyDescent="0.25">
      <c r="A1424" s="38" t="s">
        <v>2444</v>
      </c>
      <c r="B1424" s="38" t="s">
        <v>24</v>
      </c>
      <c r="C1424" s="39">
        <v>21770.94</v>
      </c>
      <c r="D1424" s="38" t="s">
        <v>48</v>
      </c>
      <c r="E1424" s="38" t="s">
        <v>1695</v>
      </c>
      <c r="F1424" s="40">
        <v>672</v>
      </c>
      <c r="G1424" s="39">
        <v>14630071.68</v>
      </c>
      <c r="H1424" s="41" t="s">
        <v>1696</v>
      </c>
    </row>
    <row r="1425" spans="1:8" ht="15.75" customHeight="1" x14ac:dyDescent="0.25">
      <c r="A1425" s="38" t="s">
        <v>2444</v>
      </c>
      <c r="B1425" s="38" t="s">
        <v>24</v>
      </c>
      <c r="C1425" s="39">
        <v>22150.080000000002</v>
      </c>
      <c r="D1425" s="38" t="s">
        <v>398</v>
      </c>
      <c r="E1425" s="38" t="s">
        <v>1697</v>
      </c>
      <c r="F1425" s="40">
        <v>672</v>
      </c>
      <c r="G1425" s="39">
        <v>14884853.76</v>
      </c>
      <c r="H1425" s="41" t="s">
        <v>1698</v>
      </c>
    </row>
    <row r="1426" spans="1:8" ht="15.75" customHeight="1" x14ac:dyDescent="0.25">
      <c r="A1426" s="38" t="s">
        <v>2444</v>
      </c>
      <c r="B1426" s="38" t="s">
        <v>24</v>
      </c>
      <c r="C1426" s="39">
        <v>22686.7</v>
      </c>
      <c r="D1426" s="38" t="s">
        <v>85</v>
      </c>
      <c r="E1426" s="38" t="s">
        <v>851</v>
      </c>
      <c r="F1426" s="40">
        <v>672</v>
      </c>
      <c r="G1426" s="39">
        <v>15245462.4</v>
      </c>
      <c r="H1426" s="38" t="s">
        <v>1699</v>
      </c>
    </row>
    <row r="1427" spans="1:8" ht="15.75" customHeight="1" x14ac:dyDescent="0.25">
      <c r="A1427" s="38" t="s">
        <v>2444</v>
      </c>
      <c r="B1427" s="38" t="s">
        <v>24</v>
      </c>
      <c r="C1427" s="39">
        <v>23006</v>
      </c>
      <c r="D1427" s="38" t="s">
        <v>54</v>
      </c>
      <c r="E1427" s="38" t="s">
        <v>1697</v>
      </c>
      <c r="F1427" s="40">
        <v>672</v>
      </c>
      <c r="G1427" s="39">
        <v>15460032</v>
      </c>
      <c r="H1427" s="41" t="s">
        <v>1700</v>
      </c>
    </row>
    <row r="1428" spans="1:8" ht="15.75" customHeight="1" x14ac:dyDescent="0.25">
      <c r="A1428" s="38" t="s">
        <v>2444</v>
      </c>
      <c r="B1428" s="38" t="s">
        <v>24</v>
      </c>
      <c r="C1428" s="39">
        <v>23793.38</v>
      </c>
      <c r="D1428" s="38" t="s">
        <v>45</v>
      </c>
      <c r="E1428" s="38" t="s">
        <v>851</v>
      </c>
      <c r="F1428" s="40">
        <v>672</v>
      </c>
      <c r="G1428" s="39">
        <v>15989151.359999999</v>
      </c>
      <c r="H1428" s="38" t="s">
        <v>1701</v>
      </c>
    </row>
    <row r="1429" spans="1:8" ht="15.75" customHeight="1" x14ac:dyDescent="0.25">
      <c r="C1429" s="36"/>
      <c r="F1429" s="42"/>
      <c r="G1429" s="36"/>
    </row>
    <row r="1430" spans="1:8" ht="15.75" customHeight="1" x14ac:dyDescent="0.25">
      <c r="A1430" s="93" t="s">
        <v>1702</v>
      </c>
      <c r="B1430" s="94"/>
      <c r="C1430" s="94"/>
      <c r="D1430" s="94"/>
      <c r="E1430" s="94"/>
      <c r="F1430" s="94"/>
      <c r="G1430" s="94"/>
      <c r="H1430" s="95"/>
    </row>
    <row r="1431" spans="1:8" ht="15.75" customHeight="1" x14ac:dyDescent="0.25">
      <c r="C1431" s="36"/>
      <c r="E1431" s="1" t="s">
        <v>2347</v>
      </c>
      <c r="F1431" s="37">
        <v>720</v>
      </c>
      <c r="G1431" s="36"/>
    </row>
    <row r="1432" spans="1:8" ht="15.75" customHeight="1" x14ac:dyDescent="0.25">
      <c r="A1432" s="38" t="s">
        <v>11</v>
      </c>
      <c r="B1432" s="38" t="s">
        <v>12</v>
      </c>
      <c r="C1432" s="38" t="s">
        <v>13</v>
      </c>
      <c r="D1432" s="38" t="s">
        <v>17</v>
      </c>
      <c r="E1432" s="38" t="s">
        <v>18</v>
      </c>
      <c r="F1432" s="38" t="s">
        <v>19</v>
      </c>
      <c r="G1432" s="38" t="s">
        <v>20</v>
      </c>
      <c r="H1432" s="38" t="s">
        <v>21</v>
      </c>
    </row>
    <row r="1433" spans="1:8" ht="15.75" customHeight="1" x14ac:dyDescent="0.25">
      <c r="A1433" s="38" t="s">
        <v>2445</v>
      </c>
      <c r="B1433" s="38" t="s">
        <v>24</v>
      </c>
      <c r="C1433" s="39">
        <v>1512.3</v>
      </c>
      <c r="D1433" s="38" t="s">
        <v>70</v>
      </c>
      <c r="E1433" s="38" t="s">
        <v>1704</v>
      </c>
      <c r="F1433" s="40">
        <v>720</v>
      </c>
      <c r="G1433" s="39">
        <v>1088856</v>
      </c>
      <c r="H1433" s="41" t="s">
        <v>1705</v>
      </c>
    </row>
    <row r="1434" spans="1:8" ht="15.75" customHeight="1" x14ac:dyDescent="0.25">
      <c r="A1434" s="38" t="s">
        <v>2445</v>
      </c>
      <c r="B1434" s="38" t="s">
        <v>24</v>
      </c>
      <c r="C1434" s="39">
        <v>1569.95</v>
      </c>
      <c r="D1434" s="38" t="s">
        <v>398</v>
      </c>
      <c r="E1434" s="38" t="s">
        <v>1706</v>
      </c>
      <c r="F1434" s="40">
        <v>720</v>
      </c>
      <c r="G1434" s="39">
        <v>1130364</v>
      </c>
      <c r="H1434" s="41" t="s">
        <v>1707</v>
      </c>
    </row>
    <row r="1435" spans="1:8" ht="15.75" customHeight="1" x14ac:dyDescent="0.25">
      <c r="A1435" s="38" t="s">
        <v>2445</v>
      </c>
      <c r="B1435" s="38" t="s">
        <v>24</v>
      </c>
      <c r="C1435" s="39">
        <v>1572.76</v>
      </c>
      <c r="D1435" s="38" t="s">
        <v>163</v>
      </c>
      <c r="E1435" s="38" t="s">
        <v>1708</v>
      </c>
      <c r="F1435" s="40">
        <v>720</v>
      </c>
      <c r="G1435" s="39">
        <v>1132387.2</v>
      </c>
      <c r="H1435" s="41" t="s">
        <v>1709</v>
      </c>
    </row>
    <row r="1436" spans="1:8" ht="15.75" customHeight="1" x14ac:dyDescent="0.25">
      <c r="A1436" s="38" t="s">
        <v>2445</v>
      </c>
      <c r="B1436" s="38" t="s">
        <v>24</v>
      </c>
      <c r="C1436" s="39">
        <v>1616.49</v>
      </c>
      <c r="D1436" s="38" t="s">
        <v>40</v>
      </c>
      <c r="E1436" s="38" t="s">
        <v>1710</v>
      </c>
      <c r="F1436" s="40">
        <v>720</v>
      </c>
      <c r="G1436" s="39">
        <v>1163872.8</v>
      </c>
      <c r="H1436" s="38" t="s">
        <v>1711</v>
      </c>
    </row>
    <row r="1437" spans="1:8" ht="15.75" customHeight="1" x14ac:dyDescent="0.25">
      <c r="A1437" s="38" t="s">
        <v>2445</v>
      </c>
      <c r="B1437" s="38" t="s">
        <v>24</v>
      </c>
      <c r="C1437" s="39">
        <v>1749.99</v>
      </c>
      <c r="D1437" s="38" t="s">
        <v>29</v>
      </c>
      <c r="E1437" s="38" t="s">
        <v>1712</v>
      </c>
      <c r="F1437" s="40">
        <v>720</v>
      </c>
      <c r="G1437" s="39">
        <v>1259992.8</v>
      </c>
      <c r="H1437" s="38" t="s">
        <v>1713</v>
      </c>
    </row>
    <row r="1438" spans="1:8" ht="15.75" customHeight="1" x14ac:dyDescent="0.25">
      <c r="A1438" s="38" t="s">
        <v>2445</v>
      </c>
      <c r="B1438" s="38" t="s">
        <v>24</v>
      </c>
      <c r="C1438" s="39">
        <v>1819.86</v>
      </c>
      <c r="D1438" s="38" t="s">
        <v>45</v>
      </c>
      <c r="E1438" s="38" t="s">
        <v>1710</v>
      </c>
      <c r="F1438" s="40">
        <v>720</v>
      </c>
      <c r="G1438" s="39">
        <v>1310299.2</v>
      </c>
      <c r="H1438" s="41" t="s">
        <v>1714</v>
      </c>
    </row>
    <row r="1439" spans="1:8" ht="15.75" customHeight="1" x14ac:dyDescent="0.25">
      <c r="C1439" s="36"/>
      <c r="F1439" s="42"/>
      <c r="G1439" s="36"/>
    </row>
    <row r="1440" spans="1:8" ht="15.75" customHeight="1" x14ac:dyDescent="0.25">
      <c r="A1440" s="93" t="s">
        <v>1715</v>
      </c>
      <c r="B1440" s="94"/>
      <c r="C1440" s="94"/>
      <c r="D1440" s="94"/>
      <c r="E1440" s="94"/>
      <c r="F1440" s="94"/>
      <c r="G1440" s="94"/>
      <c r="H1440" s="95"/>
    </row>
    <row r="1441" spans="1:8" ht="15.75" customHeight="1" x14ac:dyDescent="0.25">
      <c r="C1441" s="36"/>
      <c r="E1441" s="1" t="s">
        <v>2347</v>
      </c>
      <c r="F1441" s="37">
        <v>720</v>
      </c>
      <c r="G1441" s="36"/>
    </row>
    <row r="1442" spans="1:8" ht="15.75" customHeight="1" x14ac:dyDescent="0.25">
      <c r="A1442" s="38" t="s">
        <v>11</v>
      </c>
      <c r="B1442" s="38" t="s">
        <v>12</v>
      </c>
      <c r="C1442" s="38" t="s">
        <v>13</v>
      </c>
      <c r="D1442" s="38" t="s">
        <v>17</v>
      </c>
      <c r="E1442" s="38" t="s">
        <v>18</v>
      </c>
      <c r="F1442" s="38" t="s">
        <v>19</v>
      </c>
      <c r="G1442" s="38" t="s">
        <v>20</v>
      </c>
      <c r="H1442" s="38" t="s">
        <v>21</v>
      </c>
    </row>
    <row r="1443" spans="1:8" ht="15.75" customHeight="1" x14ac:dyDescent="0.25">
      <c r="A1443" s="38" t="s">
        <v>2446</v>
      </c>
      <c r="B1443" s="38" t="s">
        <v>24</v>
      </c>
      <c r="C1443" s="39">
        <v>2036.46</v>
      </c>
      <c r="D1443" s="38" t="s">
        <v>70</v>
      </c>
      <c r="E1443" s="38" t="s">
        <v>1716</v>
      </c>
      <c r="F1443" s="40">
        <v>720</v>
      </c>
      <c r="G1443" s="39">
        <v>1466251.2</v>
      </c>
      <c r="H1443" s="41" t="s">
        <v>1717</v>
      </c>
    </row>
    <row r="1444" spans="1:8" ht="15.75" customHeight="1" x14ac:dyDescent="0.25">
      <c r="A1444" s="38" t="s">
        <v>2446</v>
      </c>
      <c r="B1444" s="38" t="s">
        <v>24</v>
      </c>
      <c r="C1444" s="39">
        <v>2113.4699999999998</v>
      </c>
      <c r="D1444" s="38" t="s">
        <v>163</v>
      </c>
      <c r="E1444" s="38" t="s">
        <v>1718</v>
      </c>
      <c r="F1444" s="40">
        <v>720</v>
      </c>
      <c r="G1444" s="39">
        <v>1521698.4</v>
      </c>
      <c r="H1444" s="38" t="s">
        <v>1719</v>
      </c>
    </row>
    <row r="1445" spans="1:8" ht="15.75" customHeight="1" x14ac:dyDescent="0.25">
      <c r="A1445" s="38" t="s">
        <v>2446</v>
      </c>
      <c r="B1445" s="38" t="s">
        <v>24</v>
      </c>
      <c r="C1445" s="39">
        <v>2114.09</v>
      </c>
      <c r="D1445" s="38" t="s">
        <v>398</v>
      </c>
      <c r="E1445" s="38" t="s">
        <v>1706</v>
      </c>
      <c r="F1445" s="40">
        <v>720</v>
      </c>
      <c r="G1445" s="39">
        <v>1522144.8</v>
      </c>
      <c r="H1445" s="41" t="s">
        <v>1720</v>
      </c>
    </row>
    <row r="1446" spans="1:8" ht="15.75" customHeight="1" x14ac:dyDescent="0.25">
      <c r="A1446" s="38" t="s">
        <v>2446</v>
      </c>
      <c r="B1446" s="38" t="s">
        <v>24</v>
      </c>
      <c r="C1446" s="39">
        <v>2176.7600000000002</v>
      </c>
      <c r="D1446" s="38" t="s">
        <v>40</v>
      </c>
      <c r="E1446" s="38" t="s">
        <v>1710</v>
      </c>
      <c r="F1446" s="40">
        <v>720</v>
      </c>
      <c r="G1446" s="39">
        <v>1567267.2</v>
      </c>
      <c r="H1446" s="38" t="s">
        <v>1721</v>
      </c>
    </row>
    <row r="1447" spans="1:8" ht="15.75" customHeight="1" x14ac:dyDescent="0.25">
      <c r="A1447" s="38" t="s">
        <v>2446</v>
      </c>
      <c r="B1447" s="38" t="s">
        <v>24</v>
      </c>
      <c r="C1447" s="39">
        <v>2358.66</v>
      </c>
      <c r="D1447" s="38" t="s">
        <v>29</v>
      </c>
      <c r="E1447" s="38" t="s">
        <v>1712</v>
      </c>
      <c r="F1447" s="40">
        <v>720</v>
      </c>
      <c r="G1447" s="39">
        <v>1698235.2</v>
      </c>
      <c r="H1447" s="38" t="s">
        <v>1713</v>
      </c>
    </row>
    <row r="1448" spans="1:8" ht="15.75" customHeight="1" x14ac:dyDescent="0.25">
      <c r="A1448" s="38" t="s">
        <v>2446</v>
      </c>
      <c r="B1448" s="38" t="s">
        <v>24</v>
      </c>
      <c r="C1448" s="39">
        <v>2450.67</v>
      </c>
      <c r="D1448" s="38" t="s">
        <v>45</v>
      </c>
      <c r="E1448" s="38" t="s">
        <v>1710</v>
      </c>
      <c r="F1448" s="40">
        <v>720</v>
      </c>
      <c r="G1448" s="39">
        <v>1764482.4</v>
      </c>
      <c r="H1448" s="41" t="s">
        <v>1722</v>
      </c>
    </row>
    <row r="1449" spans="1:8" ht="15.75" customHeight="1" x14ac:dyDescent="0.25">
      <c r="C1449" s="36"/>
      <c r="F1449" s="42"/>
      <c r="G1449" s="36"/>
    </row>
    <row r="1450" spans="1:8" ht="15.75" customHeight="1" x14ac:dyDescent="0.25">
      <c r="A1450" s="93" t="s">
        <v>1723</v>
      </c>
      <c r="B1450" s="94"/>
      <c r="C1450" s="94"/>
      <c r="D1450" s="94"/>
      <c r="E1450" s="94"/>
      <c r="F1450" s="94"/>
      <c r="G1450" s="94"/>
      <c r="H1450" s="95"/>
    </row>
    <row r="1451" spans="1:8" ht="15.75" customHeight="1" x14ac:dyDescent="0.25">
      <c r="C1451" s="36"/>
      <c r="E1451" s="1" t="s">
        <v>2347</v>
      </c>
      <c r="F1451" s="37">
        <v>60</v>
      </c>
      <c r="G1451" s="36"/>
    </row>
    <row r="1452" spans="1:8" ht="15.75" customHeight="1" x14ac:dyDescent="0.25">
      <c r="A1452" s="38" t="s">
        <v>11</v>
      </c>
      <c r="B1452" s="38" t="s">
        <v>12</v>
      </c>
      <c r="C1452" s="38" t="s">
        <v>13</v>
      </c>
      <c r="D1452" s="38" t="s">
        <v>17</v>
      </c>
      <c r="E1452" s="38" t="s">
        <v>18</v>
      </c>
      <c r="F1452" s="38" t="s">
        <v>19</v>
      </c>
      <c r="G1452" s="38" t="s">
        <v>20</v>
      </c>
      <c r="H1452" s="38" t="s">
        <v>21</v>
      </c>
    </row>
    <row r="1453" spans="1:8" ht="15.75" customHeight="1" x14ac:dyDescent="0.25">
      <c r="A1453" s="38" t="s">
        <v>2447</v>
      </c>
      <c r="B1453" s="38" t="s">
        <v>24</v>
      </c>
      <c r="C1453" s="39">
        <v>199829.81</v>
      </c>
      <c r="D1453" s="38" t="s">
        <v>398</v>
      </c>
      <c r="E1453" s="38" t="s">
        <v>1725</v>
      </c>
      <c r="F1453" s="40">
        <v>60</v>
      </c>
      <c r="G1453" s="39">
        <v>11989788.6</v>
      </c>
      <c r="H1453" s="41" t="s">
        <v>1726</v>
      </c>
    </row>
    <row r="1454" spans="1:8" ht="15.75" customHeight="1" x14ac:dyDescent="0.25">
      <c r="A1454" s="38" t="s">
        <v>2447</v>
      </c>
      <c r="B1454" s="38" t="s">
        <v>24</v>
      </c>
      <c r="C1454" s="39">
        <v>218252.94</v>
      </c>
      <c r="D1454" s="38" t="s">
        <v>40</v>
      </c>
      <c r="E1454" s="38" t="s">
        <v>543</v>
      </c>
      <c r="F1454" s="40">
        <v>60</v>
      </c>
      <c r="G1454" s="39">
        <v>13095176.4</v>
      </c>
      <c r="H1454" s="41" t="s">
        <v>1727</v>
      </c>
    </row>
    <row r="1455" spans="1:8" ht="15.75" customHeight="1" x14ac:dyDescent="0.25">
      <c r="A1455" s="38" t="s">
        <v>2447</v>
      </c>
      <c r="B1455" s="38" t="s">
        <v>24</v>
      </c>
      <c r="C1455" s="39">
        <v>219142.67</v>
      </c>
      <c r="D1455" s="38" t="s">
        <v>70</v>
      </c>
      <c r="E1455" s="38" t="s">
        <v>1728</v>
      </c>
      <c r="F1455" s="40">
        <v>60</v>
      </c>
      <c r="G1455" s="39">
        <v>13148560.199999999</v>
      </c>
      <c r="H1455" s="38" t="s">
        <v>1729</v>
      </c>
    </row>
    <row r="1456" spans="1:8" ht="15.75" customHeight="1" x14ac:dyDescent="0.25">
      <c r="A1456" s="38" t="s">
        <v>2447</v>
      </c>
      <c r="B1456" s="38" t="s">
        <v>24</v>
      </c>
      <c r="C1456" s="39">
        <v>219793.26</v>
      </c>
      <c r="D1456" s="38" t="s">
        <v>67</v>
      </c>
      <c r="E1456" s="38" t="s">
        <v>549</v>
      </c>
      <c r="F1456" s="40">
        <v>60</v>
      </c>
      <c r="G1456" s="39">
        <v>13187595.6</v>
      </c>
      <c r="H1456" s="38" t="s">
        <v>1730</v>
      </c>
    </row>
    <row r="1457" spans="1:8" ht="15.75" customHeight="1" x14ac:dyDescent="0.25">
      <c r="A1457" s="38" t="s">
        <v>2447</v>
      </c>
      <c r="B1457" s="38" t="s">
        <v>24</v>
      </c>
      <c r="C1457" s="39">
        <v>224364.95</v>
      </c>
      <c r="D1457" s="38" t="s">
        <v>48</v>
      </c>
      <c r="E1457" s="38" t="s">
        <v>1731</v>
      </c>
      <c r="F1457" s="40">
        <v>60</v>
      </c>
      <c r="G1457" s="39">
        <v>13461897</v>
      </c>
      <c r="H1457" s="41" t="s">
        <v>1732</v>
      </c>
    </row>
    <row r="1458" spans="1:8" ht="15.75" customHeight="1" x14ac:dyDescent="0.25">
      <c r="A1458" s="38" t="s">
        <v>2447</v>
      </c>
      <c r="B1458" s="38" t="s">
        <v>24</v>
      </c>
      <c r="C1458" s="39">
        <v>226299.14</v>
      </c>
      <c r="D1458" s="38" t="s">
        <v>189</v>
      </c>
      <c r="E1458" s="38" t="s">
        <v>1733</v>
      </c>
      <c r="F1458" s="40">
        <v>60</v>
      </c>
      <c r="G1458" s="39">
        <v>13577948.4</v>
      </c>
      <c r="H1458" s="41" t="s">
        <v>1734</v>
      </c>
    </row>
    <row r="1459" spans="1:8" ht="15.75" customHeight="1" x14ac:dyDescent="0.25">
      <c r="A1459" s="38" t="s">
        <v>2447</v>
      </c>
      <c r="B1459" s="38" t="s">
        <v>24</v>
      </c>
      <c r="C1459" s="39">
        <v>244321.34</v>
      </c>
      <c r="D1459" s="38" t="s">
        <v>45</v>
      </c>
      <c r="E1459" s="38" t="s">
        <v>543</v>
      </c>
      <c r="F1459" s="40">
        <v>60</v>
      </c>
      <c r="G1459" s="39">
        <v>14659280.4</v>
      </c>
      <c r="H1459" s="41" t="s">
        <v>1735</v>
      </c>
    </row>
    <row r="1460" spans="1:8" ht="15.75" customHeight="1" x14ac:dyDescent="0.25">
      <c r="C1460" s="36"/>
      <c r="F1460" s="42"/>
      <c r="G1460" s="36"/>
    </row>
    <row r="1461" spans="1:8" ht="15.75" customHeight="1" x14ac:dyDescent="0.25">
      <c r="A1461" s="93" t="s">
        <v>1736</v>
      </c>
      <c r="B1461" s="94"/>
      <c r="C1461" s="94"/>
      <c r="D1461" s="94"/>
      <c r="E1461" s="94"/>
      <c r="F1461" s="94"/>
      <c r="G1461" s="94"/>
      <c r="H1461" s="95"/>
    </row>
    <row r="1462" spans="1:8" ht="15.75" customHeight="1" x14ac:dyDescent="0.25">
      <c r="C1462" s="36"/>
      <c r="E1462" s="1" t="s">
        <v>2347</v>
      </c>
      <c r="F1462" s="37">
        <v>60</v>
      </c>
      <c r="G1462" s="36"/>
    </row>
    <row r="1463" spans="1:8" ht="15.75" customHeight="1" x14ac:dyDescent="0.25">
      <c r="A1463" s="38" t="s">
        <v>11</v>
      </c>
      <c r="B1463" s="38" t="s">
        <v>12</v>
      </c>
      <c r="C1463" s="38" t="s">
        <v>13</v>
      </c>
      <c r="D1463" s="38" t="s">
        <v>17</v>
      </c>
      <c r="E1463" s="38" t="s">
        <v>18</v>
      </c>
      <c r="F1463" s="38" t="s">
        <v>19</v>
      </c>
      <c r="G1463" s="38" t="s">
        <v>20</v>
      </c>
      <c r="H1463" s="38" t="s">
        <v>21</v>
      </c>
    </row>
    <row r="1464" spans="1:8" ht="15.75" customHeight="1" x14ac:dyDescent="0.25">
      <c r="A1464" s="38" t="s">
        <v>2448</v>
      </c>
      <c r="B1464" s="38" t="s">
        <v>24</v>
      </c>
      <c r="C1464" s="39">
        <v>9972149.8900000006</v>
      </c>
      <c r="D1464" s="38" t="s">
        <v>70</v>
      </c>
      <c r="E1464" s="38" t="s">
        <v>1738</v>
      </c>
      <c r="F1464" s="40">
        <v>60</v>
      </c>
      <c r="G1464" s="39">
        <v>598328993.39999998</v>
      </c>
      <c r="H1464" s="41" t="s">
        <v>1739</v>
      </c>
    </row>
    <row r="1465" spans="1:8" ht="15.75" customHeight="1" x14ac:dyDescent="0.25">
      <c r="A1465" s="38" t="s">
        <v>2448</v>
      </c>
      <c r="B1465" s="38" t="s">
        <v>24</v>
      </c>
      <c r="C1465" s="39">
        <v>10080151.51</v>
      </c>
      <c r="D1465" s="38" t="s">
        <v>398</v>
      </c>
      <c r="E1465" s="38" t="s">
        <v>1740</v>
      </c>
      <c r="F1465" s="40">
        <v>60</v>
      </c>
      <c r="G1465" s="39">
        <v>604809090.60000002</v>
      </c>
      <c r="H1465" s="41" t="s">
        <v>1741</v>
      </c>
    </row>
    <row r="1466" spans="1:8" ht="15.75" customHeight="1" x14ac:dyDescent="0.25">
      <c r="A1466" s="38" t="s">
        <v>2448</v>
      </c>
      <c r="B1466" s="38" t="s">
        <v>24</v>
      </c>
      <c r="C1466" s="39">
        <v>10587962.33</v>
      </c>
      <c r="D1466" s="38" t="s">
        <v>29</v>
      </c>
      <c r="E1466" s="38" t="s">
        <v>1742</v>
      </c>
      <c r="F1466" s="40">
        <v>60</v>
      </c>
      <c r="G1466" s="39">
        <v>635277739.79999995</v>
      </c>
      <c r="H1466" s="38" t="s">
        <v>1743</v>
      </c>
    </row>
    <row r="1467" spans="1:8" ht="15.75" customHeight="1" x14ac:dyDescent="0.25">
      <c r="A1467" s="38" t="s">
        <v>2448</v>
      </c>
      <c r="B1467" s="38" t="s">
        <v>24</v>
      </c>
      <c r="C1467" s="39">
        <v>12152058.85</v>
      </c>
      <c r="D1467" s="38" t="s">
        <v>40</v>
      </c>
      <c r="E1467" s="38" t="s">
        <v>1744</v>
      </c>
      <c r="F1467" s="40">
        <v>60</v>
      </c>
      <c r="G1467" s="39">
        <v>729123531</v>
      </c>
      <c r="H1467" s="41" t="s">
        <v>1745</v>
      </c>
    </row>
    <row r="1468" spans="1:8" ht="15.75" customHeight="1" x14ac:dyDescent="0.25">
      <c r="C1468" s="36"/>
      <c r="F1468" s="42"/>
      <c r="G1468" s="36"/>
    </row>
    <row r="1469" spans="1:8" ht="15.75" customHeight="1" x14ac:dyDescent="0.25">
      <c r="A1469" s="93" t="s">
        <v>1746</v>
      </c>
      <c r="B1469" s="94"/>
      <c r="C1469" s="94"/>
      <c r="D1469" s="94"/>
      <c r="E1469" s="94"/>
      <c r="F1469" s="94"/>
      <c r="G1469" s="94"/>
      <c r="H1469" s="95"/>
    </row>
    <row r="1470" spans="1:8" ht="15.75" customHeight="1" x14ac:dyDescent="0.25">
      <c r="C1470" s="36"/>
      <c r="E1470" s="1" t="s">
        <v>2347</v>
      </c>
      <c r="F1470" s="37">
        <v>300</v>
      </c>
      <c r="G1470" s="36"/>
    </row>
    <row r="1471" spans="1:8" ht="15.75" customHeight="1" x14ac:dyDescent="0.25">
      <c r="A1471" s="38" t="s">
        <v>11</v>
      </c>
      <c r="B1471" s="38" t="s">
        <v>12</v>
      </c>
      <c r="C1471" s="38" t="s">
        <v>13</v>
      </c>
      <c r="D1471" s="38" t="s">
        <v>17</v>
      </c>
      <c r="E1471" s="38" t="s">
        <v>18</v>
      </c>
      <c r="F1471" s="38" t="s">
        <v>19</v>
      </c>
      <c r="G1471" s="38" t="s">
        <v>20</v>
      </c>
      <c r="H1471" s="38" t="s">
        <v>21</v>
      </c>
    </row>
    <row r="1472" spans="1:8" ht="15.75" customHeight="1" x14ac:dyDescent="0.25">
      <c r="A1472" s="38" t="s">
        <v>2449</v>
      </c>
      <c r="B1472" s="38" t="s">
        <v>24</v>
      </c>
      <c r="C1472" s="39">
        <v>59721.2</v>
      </c>
      <c r="D1472" s="38" t="s">
        <v>70</v>
      </c>
      <c r="E1472" s="38" t="s">
        <v>1748</v>
      </c>
      <c r="F1472" s="40">
        <v>300</v>
      </c>
      <c r="G1472" s="39">
        <v>17916360</v>
      </c>
      <c r="H1472" s="41" t="s">
        <v>1749</v>
      </c>
    </row>
    <row r="1473" spans="1:8" ht="15.75" customHeight="1" x14ac:dyDescent="0.25">
      <c r="A1473" s="38" t="s">
        <v>2449</v>
      </c>
      <c r="B1473" s="38" t="s">
        <v>28</v>
      </c>
      <c r="C1473" s="39">
        <v>59974.12</v>
      </c>
      <c r="D1473" s="38" t="s">
        <v>29</v>
      </c>
      <c r="E1473" s="38" t="s">
        <v>1750</v>
      </c>
      <c r="F1473" s="40">
        <v>300</v>
      </c>
      <c r="G1473" s="39">
        <v>17992236</v>
      </c>
      <c r="H1473" s="38" t="s">
        <v>1751</v>
      </c>
    </row>
    <row r="1474" spans="1:8" ht="15.75" customHeight="1" x14ac:dyDescent="0.25">
      <c r="A1474" s="38" t="s">
        <v>2449</v>
      </c>
      <c r="B1474" s="38" t="s">
        <v>24</v>
      </c>
      <c r="C1474" s="39">
        <v>60245.94</v>
      </c>
      <c r="D1474" s="38" t="s">
        <v>40</v>
      </c>
      <c r="E1474" s="38" t="s">
        <v>477</v>
      </c>
      <c r="F1474" s="40">
        <v>300</v>
      </c>
      <c r="G1474" s="39">
        <v>18073782</v>
      </c>
      <c r="H1474" s="41" t="s">
        <v>1752</v>
      </c>
    </row>
    <row r="1475" spans="1:8" ht="15.75" customHeight="1" x14ac:dyDescent="0.25">
      <c r="A1475" s="38" t="s">
        <v>2449</v>
      </c>
      <c r="B1475" s="38" t="s">
        <v>24</v>
      </c>
      <c r="C1475" s="39">
        <v>60901.61</v>
      </c>
      <c r="D1475" s="38" t="s">
        <v>163</v>
      </c>
      <c r="E1475" s="41" t="s">
        <v>1753</v>
      </c>
      <c r="F1475" s="40">
        <v>300</v>
      </c>
      <c r="G1475" s="39">
        <v>18270483</v>
      </c>
      <c r="H1475" s="38" t="s">
        <v>1754</v>
      </c>
    </row>
    <row r="1476" spans="1:8" ht="15.75" customHeight="1" x14ac:dyDescent="0.25">
      <c r="A1476" s="38" t="s">
        <v>2449</v>
      </c>
      <c r="B1476" s="38" t="s">
        <v>24</v>
      </c>
      <c r="C1476" s="39">
        <v>63063</v>
      </c>
      <c r="D1476" s="38" t="s">
        <v>48</v>
      </c>
      <c r="E1476" s="38" t="s">
        <v>1755</v>
      </c>
      <c r="F1476" s="40">
        <v>300</v>
      </c>
      <c r="G1476" s="39">
        <v>18918900</v>
      </c>
      <c r="H1476" s="41" t="s">
        <v>1756</v>
      </c>
    </row>
    <row r="1477" spans="1:8" ht="15.75" customHeight="1" x14ac:dyDescent="0.25">
      <c r="A1477" s="38" t="s">
        <v>2449</v>
      </c>
      <c r="B1477" s="38" t="s">
        <v>24</v>
      </c>
      <c r="C1477" s="39">
        <v>68624</v>
      </c>
      <c r="D1477" s="38" t="s">
        <v>54</v>
      </c>
      <c r="E1477" s="38" t="s">
        <v>1757</v>
      </c>
      <c r="F1477" s="40">
        <v>300</v>
      </c>
      <c r="G1477" s="39">
        <v>20587200</v>
      </c>
      <c r="H1477" s="41" t="s">
        <v>1758</v>
      </c>
    </row>
    <row r="1478" spans="1:8" ht="15.75" customHeight="1" x14ac:dyDescent="0.25">
      <c r="A1478" s="38" t="s">
        <v>2449</v>
      </c>
      <c r="B1478" s="38" t="s">
        <v>24</v>
      </c>
      <c r="C1478" s="39">
        <v>70921.06</v>
      </c>
      <c r="D1478" s="38" t="s">
        <v>45</v>
      </c>
      <c r="E1478" s="38" t="s">
        <v>477</v>
      </c>
      <c r="F1478" s="40">
        <v>300</v>
      </c>
      <c r="G1478" s="39">
        <v>21276318</v>
      </c>
      <c r="H1478" s="41" t="s">
        <v>1759</v>
      </c>
    </row>
    <row r="1479" spans="1:8" ht="15.75" customHeight="1" x14ac:dyDescent="0.25">
      <c r="A1479" s="38" t="s">
        <v>2449</v>
      </c>
      <c r="B1479" s="38" t="s">
        <v>28</v>
      </c>
      <c r="C1479" s="39">
        <v>70921.06</v>
      </c>
      <c r="D1479" s="38" t="s">
        <v>45</v>
      </c>
      <c r="E1479" s="38" t="s">
        <v>1674</v>
      </c>
      <c r="F1479" s="40">
        <v>300</v>
      </c>
      <c r="G1479" s="39">
        <v>21276318</v>
      </c>
      <c r="H1479" s="41" t="s">
        <v>1760</v>
      </c>
    </row>
    <row r="1480" spans="1:8" ht="15.75" customHeight="1" x14ac:dyDescent="0.25">
      <c r="A1480" s="38" t="s">
        <v>2449</v>
      </c>
      <c r="B1480" s="38" t="s">
        <v>28</v>
      </c>
      <c r="C1480" s="39">
        <v>435711.2</v>
      </c>
      <c r="D1480" s="38" t="s">
        <v>70</v>
      </c>
      <c r="E1480" s="38" t="s">
        <v>1761</v>
      </c>
      <c r="F1480" s="40">
        <v>300</v>
      </c>
      <c r="G1480" s="39">
        <v>130713360</v>
      </c>
      <c r="H1480" s="41" t="s">
        <v>1762</v>
      </c>
    </row>
    <row r="1481" spans="1:8" ht="15.75" customHeight="1" x14ac:dyDescent="0.25">
      <c r="A1481" s="38" t="s">
        <v>2449</v>
      </c>
      <c r="B1481" s="38" t="s">
        <v>28</v>
      </c>
      <c r="C1481" s="39">
        <v>535421.11</v>
      </c>
      <c r="D1481" s="38" t="s">
        <v>40</v>
      </c>
      <c r="E1481" s="38" t="s">
        <v>906</v>
      </c>
      <c r="F1481" s="40">
        <v>300</v>
      </c>
      <c r="G1481" s="39">
        <v>160626333</v>
      </c>
      <c r="H1481" s="38" t="s">
        <v>1763</v>
      </c>
    </row>
    <row r="1482" spans="1:8" ht="15.75" customHeight="1" x14ac:dyDescent="0.25">
      <c r="A1482" s="38" t="s">
        <v>2449</v>
      </c>
      <c r="B1482" s="38" t="s">
        <v>24</v>
      </c>
      <c r="C1482" s="39">
        <v>564331.84</v>
      </c>
      <c r="D1482" s="38" t="s">
        <v>29</v>
      </c>
      <c r="E1482" s="38" t="s">
        <v>1764</v>
      </c>
      <c r="F1482" s="40">
        <v>300</v>
      </c>
      <c r="G1482" s="39">
        <v>169299552</v>
      </c>
      <c r="H1482" s="38" t="s">
        <v>1765</v>
      </c>
    </row>
    <row r="1483" spans="1:8" ht="15.75" customHeight="1" x14ac:dyDescent="0.25">
      <c r="A1483" s="38" t="s">
        <v>2449</v>
      </c>
      <c r="B1483" s="38" t="s">
        <v>24</v>
      </c>
      <c r="C1483" s="39">
        <v>571050.06999999995</v>
      </c>
      <c r="D1483" s="38" t="s">
        <v>67</v>
      </c>
      <c r="E1483" s="38" t="s">
        <v>1404</v>
      </c>
      <c r="F1483" s="40">
        <v>300</v>
      </c>
      <c r="G1483" s="39">
        <v>171315021</v>
      </c>
      <c r="H1483" s="38" t="s">
        <v>1766</v>
      </c>
    </row>
    <row r="1484" spans="1:8" ht="15.75" customHeight="1" x14ac:dyDescent="0.25">
      <c r="C1484" s="36"/>
      <c r="F1484" s="42"/>
      <c r="G1484" s="36"/>
    </row>
    <row r="1485" spans="1:8" ht="15.75" customHeight="1" x14ac:dyDescent="0.25">
      <c r="A1485" s="93" t="s">
        <v>1767</v>
      </c>
      <c r="B1485" s="94"/>
      <c r="C1485" s="94"/>
      <c r="D1485" s="94"/>
      <c r="E1485" s="94"/>
      <c r="F1485" s="94"/>
      <c r="G1485" s="94"/>
      <c r="H1485" s="95"/>
    </row>
    <row r="1486" spans="1:8" ht="15.75" customHeight="1" x14ac:dyDescent="0.25">
      <c r="C1486" s="36"/>
      <c r="E1486" s="1" t="s">
        <v>2347</v>
      </c>
      <c r="F1486" s="37">
        <v>192</v>
      </c>
      <c r="G1486" s="36"/>
    </row>
    <row r="1487" spans="1:8" ht="15.75" customHeight="1" x14ac:dyDescent="0.25">
      <c r="A1487" s="38" t="s">
        <v>11</v>
      </c>
      <c r="B1487" s="38" t="s">
        <v>12</v>
      </c>
      <c r="C1487" s="38" t="s">
        <v>13</v>
      </c>
      <c r="D1487" s="38" t="s">
        <v>17</v>
      </c>
      <c r="E1487" s="38" t="s">
        <v>18</v>
      </c>
      <c r="F1487" s="38" t="s">
        <v>19</v>
      </c>
      <c r="G1487" s="38" t="s">
        <v>20</v>
      </c>
      <c r="H1487" s="38" t="s">
        <v>21</v>
      </c>
    </row>
    <row r="1488" spans="1:8" ht="15.75" customHeight="1" x14ac:dyDescent="0.25">
      <c r="A1488" s="38" t="s">
        <v>2450</v>
      </c>
      <c r="B1488" s="38" t="s">
        <v>24</v>
      </c>
      <c r="C1488" s="39">
        <v>32132</v>
      </c>
      <c r="D1488" s="38" t="s">
        <v>70</v>
      </c>
      <c r="E1488" s="38" t="s">
        <v>1769</v>
      </c>
      <c r="F1488" s="40">
        <v>192</v>
      </c>
      <c r="G1488" s="39">
        <v>6169344</v>
      </c>
      <c r="H1488" s="41" t="s">
        <v>1770</v>
      </c>
    </row>
    <row r="1489" spans="1:8" ht="15.75" customHeight="1" x14ac:dyDescent="0.25">
      <c r="A1489" s="38" t="s">
        <v>2450</v>
      </c>
      <c r="B1489" s="38" t="s">
        <v>24</v>
      </c>
      <c r="C1489" s="39">
        <v>32816.400000000001</v>
      </c>
      <c r="D1489" s="38" t="s">
        <v>163</v>
      </c>
      <c r="E1489" s="41" t="s">
        <v>1771</v>
      </c>
      <c r="F1489" s="40">
        <v>192</v>
      </c>
      <c r="G1489" s="39">
        <v>6300748.7999999998</v>
      </c>
      <c r="H1489" s="38" t="s">
        <v>1772</v>
      </c>
    </row>
    <row r="1490" spans="1:8" ht="15.75" customHeight="1" x14ac:dyDescent="0.25">
      <c r="A1490" s="38" t="s">
        <v>2450</v>
      </c>
      <c r="B1490" s="38" t="s">
        <v>24</v>
      </c>
      <c r="C1490" s="39">
        <v>33482.28</v>
      </c>
      <c r="D1490" s="38" t="s">
        <v>40</v>
      </c>
      <c r="E1490" s="38" t="s">
        <v>477</v>
      </c>
      <c r="F1490" s="40">
        <v>192</v>
      </c>
      <c r="G1490" s="39">
        <v>6428597.7599999998</v>
      </c>
      <c r="H1490" s="41" t="s">
        <v>1773</v>
      </c>
    </row>
    <row r="1491" spans="1:8" ht="15.75" customHeight="1" x14ac:dyDescent="0.25">
      <c r="A1491" s="38" t="s">
        <v>2450</v>
      </c>
      <c r="B1491" s="38" t="s">
        <v>24</v>
      </c>
      <c r="C1491" s="39">
        <v>33640</v>
      </c>
      <c r="D1491" s="38" t="s">
        <v>48</v>
      </c>
      <c r="E1491" s="38" t="s">
        <v>1774</v>
      </c>
      <c r="F1491" s="40">
        <v>192</v>
      </c>
      <c r="G1491" s="39">
        <v>6458880</v>
      </c>
      <c r="H1491" s="41" t="s">
        <v>1775</v>
      </c>
    </row>
    <row r="1492" spans="1:8" ht="15.75" customHeight="1" x14ac:dyDescent="0.25">
      <c r="A1492" s="38" t="s">
        <v>2450</v>
      </c>
      <c r="B1492" s="38" t="s">
        <v>24</v>
      </c>
      <c r="C1492" s="39">
        <v>38157.9</v>
      </c>
      <c r="D1492" s="38" t="s">
        <v>45</v>
      </c>
      <c r="E1492" s="38" t="s">
        <v>477</v>
      </c>
      <c r="F1492" s="40">
        <v>192</v>
      </c>
      <c r="G1492" s="39">
        <v>7326316.7999999998</v>
      </c>
      <c r="H1492" s="41" t="s">
        <v>1776</v>
      </c>
    </row>
    <row r="1493" spans="1:8" ht="15.75" customHeight="1" x14ac:dyDescent="0.25">
      <c r="A1493" s="38" t="s">
        <v>2450</v>
      </c>
      <c r="B1493" s="38" t="s">
        <v>28</v>
      </c>
      <c r="C1493" s="39">
        <v>38157.9</v>
      </c>
      <c r="D1493" s="38" t="s">
        <v>45</v>
      </c>
      <c r="E1493" s="38" t="s">
        <v>1674</v>
      </c>
      <c r="F1493" s="40">
        <v>192</v>
      </c>
      <c r="G1493" s="39">
        <v>7326316.7999999998</v>
      </c>
      <c r="H1493" s="41" t="s">
        <v>1777</v>
      </c>
    </row>
    <row r="1494" spans="1:8" ht="15.75" customHeight="1" x14ac:dyDescent="0.25">
      <c r="A1494" s="38" t="s">
        <v>2450</v>
      </c>
      <c r="B1494" s="38" t="s">
        <v>24</v>
      </c>
      <c r="C1494" s="39">
        <v>38800</v>
      </c>
      <c r="D1494" s="38" t="s">
        <v>54</v>
      </c>
      <c r="E1494" s="38" t="s">
        <v>1778</v>
      </c>
      <c r="F1494" s="40">
        <v>192</v>
      </c>
      <c r="G1494" s="39">
        <v>7449600</v>
      </c>
      <c r="H1494" s="41" t="s">
        <v>1779</v>
      </c>
    </row>
    <row r="1495" spans="1:8" ht="15.75" customHeight="1" x14ac:dyDescent="0.25">
      <c r="A1495" s="38" t="s">
        <v>2450</v>
      </c>
      <c r="B1495" s="38" t="s">
        <v>28</v>
      </c>
      <c r="C1495" s="39">
        <v>83162.080000000002</v>
      </c>
      <c r="D1495" s="38" t="s">
        <v>70</v>
      </c>
      <c r="E1495" s="38" t="s">
        <v>1780</v>
      </c>
      <c r="F1495" s="40">
        <v>192</v>
      </c>
      <c r="G1495" s="39">
        <v>15967119.359999999</v>
      </c>
      <c r="H1495" s="41" t="s">
        <v>1781</v>
      </c>
    </row>
    <row r="1496" spans="1:8" ht="15.75" customHeight="1" x14ac:dyDescent="0.25">
      <c r="A1496" s="38" t="s">
        <v>2450</v>
      </c>
      <c r="B1496" s="38" t="s">
        <v>28</v>
      </c>
      <c r="C1496" s="39">
        <v>84528.1</v>
      </c>
      <c r="D1496" s="38" t="s">
        <v>40</v>
      </c>
      <c r="E1496" s="38" t="s">
        <v>1674</v>
      </c>
      <c r="F1496" s="40">
        <v>192</v>
      </c>
      <c r="G1496" s="39">
        <v>16229395.199999999</v>
      </c>
      <c r="H1496" s="41" t="s">
        <v>1782</v>
      </c>
    </row>
    <row r="1497" spans="1:8" ht="15.75" customHeight="1" x14ac:dyDescent="0.25">
      <c r="A1497" s="38" t="s">
        <v>2450</v>
      </c>
      <c r="B1497" s="38" t="s">
        <v>28</v>
      </c>
      <c r="C1497" s="39">
        <v>84805.8</v>
      </c>
      <c r="D1497" s="38" t="s">
        <v>163</v>
      </c>
      <c r="E1497" s="38" t="s">
        <v>1783</v>
      </c>
      <c r="F1497" s="40">
        <v>192</v>
      </c>
      <c r="G1497" s="39">
        <v>16282713.6</v>
      </c>
      <c r="H1497" s="38" t="s">
        <v>1784</v>
      </c>
    </row>
    <row r="1498" spans="1:8" ht="15.75" customHeight="1" x14ac:dyDescent="0.25">
      <c r="A1498" s="38" t="s">
        <v>2450</v>
      </c>
      <c r="B1498" s="38" t="s">
        <v>24</v>
      </c>
      <c r="C1498" s="39">
        <v>95390</v>
      </c>
      <c r="D1498" s="38" t="s">
        <v>509</v>
      </c>
      <c r="E1498" s="38" t="s">
        <v>1785</v>
      </c>
      <c r="F1498" s="40">
        <v>192</v>
      </c>
      <c r="G1498" s="39">
        <v>18314880</v>
      </c>
      <c r="H1498" s="38" t="s">
        <v>1786</v>
      </c>
    </row>
    <row r="1499" spans="1:8" ht="15.75" customHeight="1" x14ac:dyDescent="0.25">
      <c r="A1499" s="38" t="s">
        <v>2450</v>
      </c>
      <c r="B1499" s="38" t="s">
        <v>24</v>
      </c>
      <c r="C1499" s="39">
        <v>165644.10999999999</v>
      </c>
      <c r="D1499" s="38" t="s">
        <v>29</v>
      </c>
      <c r="E1499" s="38" t="s">
        <v>1787</v>
      </c>
      <c r="F1499" s="40">
        <v>192</v>
      </c>
      <c r="G1499" s="39">
        <v>31803669.120000001</v>
      </c>
      <c r="H1499" s="38" t="s">
        <v>1788</v>
      </c>
    </row>
    <row r="1500" spans="1:8" ht="15.75" customHeight="1" x14ac:dyDescent="0.25">
      <c r="A1500" s="38" t="s">
        <v>2450</v>
      </c>
      <c r="B1500" s="38" t="s">
        <v>52</v>
      </c>
      <c r="C1500" s="39">
        <v>3725171.99</v>
      </c>
      <c r="D1500" s="38" t="s">
        <v>40</v>
      </c>
      <c r="E1500" s="38" t="s">
        <v>728</v>
      </c>
      <c r="F1500" s="40">
        <v>192</v>
      </c>
      <c r="G1500" s="39">
        <v>715233022.08000004</v>
      </c>
      <c r="H1500" s="41" t="s">
        <v>1789</v>
      </c>
    </row>
    <row r="1501" spans="1:8" ht="15.75" customHeight="1" x14ac:dyDescent="0.25">
      <c r="C1501" s="36"/>
      <c r="F1501" s="42"/>
      <c r="G1501" s="36"/>
    </row>
    <row r="1502" spans="1:8" ht="15.75" customHeight="1" x14ac:dyDescent="0.25">
      <c r="A1502" s="93" t="s">
        <v>1790</v>
      </c>
      <c r="B1502" s="94"/>
      <c r="C1502" s="94"/>
      <c r="D1502" s="94"/>
      <c r="E1502" s="94"/>
      <c r="F1502" s="94"/>
      <c r="G1502" s="94"/>
      <c r="H1502" s="95"/>
    </row>
    <row r="1503" spans="1:8" ht="15.75" customHeight="1" x14ac:dyDescent="0.25">
      <c r="C1503" s="36"/>
      <c r="E1503" s="1" t="s">
        <v>2347</v>
      </c>
      <c r="F1503" s="37">
        <v>96</v>
      </c>
      <c r="G1503" s="36"/>
    </row>
    <row r="1504" spans="1:8" ht="15.75" customHeight="1" x14ac:dyDescent="0.25">
      <c r="A1504" s="38" t="s">
        <v>11</v>
      </c>
      <c r="B1504" s="38" t="s">
        <v>12</v>
      </c>
      <c r="C1504" s="38" t="s">
        <v>13</v>
      </c>
      <c r="D1504" s="38" t="s">
        <v>17</v>
      </c>
      <c r="E1504" s="38" t="s">
        <v>18</v>
      </c>
      <c r="F1504" s="38" t="s">
        <v>19</v>
      </c>
      <c r="G1504" s="38" t="s">
        <v>20</v>
      </c>
      <c r="H1504" s="38" t="s">
        <v>21</v>
      </c>
    </row>
    <row r="1505" spans="1:8" ht="15.75" customHeight="1" x14ac:dyDescent="0.25">
      <c r="A1505" s="38" t="s">
        <v>2451</v>
      </c>
      <c r="B1505" s="38" t="s">
        <v>52</v>
      </c>
      <c r="C1505" s="39">
        <v>177280</v>
      </c>
      <c r="D1505" s="38" t="s">
        <v>70</v>
      </c>
      <c r="E1505" s="38" t="s">
        <v>1792</v>
      </c>
      <c r="F1505" s="40">
        <v>96</v>
      </c>
      <c r="G1505" s="39">
        <v>17018880</v>
      </c>
      <c r="H1505" s="41" t="s">
        <v>1793</v>
      </c>
    </row>
    <row r="1506" spans="1:8" ht="15.75" customHeight="1" x14ac:dyDescent="0.25">
      <c r="A1506" s="38" t="s">
        <v>2451</v>
      </c>
      <c r="B1506" s="38" t="s">
        <v>24</v>
      </c>
      <c r="C1506" s="39">
        <v>178866.54</v>
      </c>
      <c r="D1506" s="38" t="s">
        <v>40</v>
      </c>
      <c r="E1506" s="38" t="s">
        <v>477</v>
      </c>
      <c r="F1506" s="40">
        <v>96</v>
      </c>
      <c r="G1506" s="39">
        <v>17171187.84</v>
      </c>
      <c r="H1506" s="41" t="s">
        <v>1794</v>
      </c>
    </row>
    <row r="1507" spans="1:8" ht="15.75" customHeight="1" x14ac:dyDescent="0.25">
      <c r="A1507" s="38" t="s">
        <v>2451</v>
      </c>
      <c r="B1507" s="38" t="s">
        <v>24</v>
      </c>
      <c r="C1507" s="39">
        <v>180384</v>
      </c>
      <c r="D1507" s="38" t="s">
        <v>163</v>
      </c>
      <c r="E1507" s="41" t="s">
        <v>1795</v>
      </c>
      <c r="F1507" s="40">
        <v>96</v>
      </c>
      <c r="G1507" s="39">
        <v>17316864</v>
      </c>
      <c r="H1507" s="38" t="s">
        <v>1796</v>
      </c>
    </row>
    <row r="1508" spans="1:8" ht="15.75" customHeight="1" x14ac:dyDescent="0.25">
      <c r="A1508" s="38" t="s">
        <v>2451</v>
      </c>
      <c r="B1508" s="38" t="s">
        <v>24</v>
      </c>
      <c r="C1508" s="39">
        <v>183746.35</v>
      </c>
      <c r="D1508" s="38" t="s">
        <v>67</v>
      </c>
      <c r="E1508" s="38" t="s">
        <v>396</v>
      </c>
      <c r="F1508" s="40">
        <v>96</v>
      </c>
      <c r="G1508" s="39">
        <v>17639649.600000001</v>
      </c>
      <c r="H1508" s="38" t="s">
        <v>1797</v>
      </c>
    </row>
    <row r="1509" spans="1:8" ht="15.75" customHeight="1" x14ac:dyDescent="0.25">
      <c r="A1509" s="38" t="s">
        <v>2451</v>
      </c>
      <c r="B1509" s="38" t="s">
        <v>24</v>
      </c>
      <c r="C1509" s="39">
        <v>187200</v>
      </c>
      <c r="D1509" s="38" t="s">
        <v>48</v>
      </c>
      <c r="E1509" s="38" t="s">
        <v>1798</v>
      </c>
      <c r="F1509" s="40">
        <v>96</v>
      </c>
      <c r="G1509" s="39">
        <v>17971200</v>
      </c>
      <c r="H1509" s="41" t="s">
        <v>1799</v>
      </c>
    </row>
    <row r="1510" spans="1:8" ht="15.75" customHeight="1" x14ac:dyDescent="0.25">
      <c r="A1510" s="38" t="s">
        <v>2451</v>
      </c>
      <c r="B1510" s="38" t="s">
        <v>261</v>
      </c>
      <c r="C1510" s="39">
        <v>188924.11</v>
      </c>
      <c r="D1510" s="38" t="s">
        <v>29</v>
      </c>
      <c r="E1510" s="38" t="s">
        <v>1800</v>
      </c>
      <c r="F1510" s="40">
        <v>96</v>
      </c>
      <c r="G1510" s="39">
        <v>18136714.559999999</v>
      </c>
      <c r="H1510" s="38" t="s">
        <v>1801</v>
      </c>
    </row>
    <row r="1511" spans="1:8" ht="15.75" customHeight="1" x14ac:dyDescent="0.25">
      <c r="A1511" s="38" t="s">
        <v>2451</v>
      </c>
      <c r="B1511" s="38" t="s">
        <v>24</v>
      </c>
      <c r="C1511" s="39">
        <v>204624.45</v>
      </c>
      <c r="D1511" s="38" t="s">
        <v>156</v>
      </c>
      <c r="E1511" s="38" t="s">
        <v>227</v>
      </c>
      <c r="F1511" s="40">
        <v>96</v>
      </c>
      <c r="G1511" s="39">
        <v>19643947.199999999</v>
      </c>
      <c r="H1511" s="38" t="s">
        <v>1802</v>
      </c>
    </row>
    <row r="1512" spans="1:8" ht="15.75" customHeight="1" x14ac:dyDescent="0.25">
      <c r="A1512" s="38" t="s">
        <v>2451</v>
      </c>
      <c r="B1512" s="38" t="s">
        <v>24</v>
      </c>
      <c r="C1512" s="39">
        <v>206499</v>
      </c>
      <c r="D1512" s="38" t="s">
        <v>54</v>
      </c>
      <c r="E1512" s="38" t="s">
        <v>1803</v>
      </c>
      <c r="F1512" s="40">
        <v>96</v>
      </c>
      <c r="G1512" s="39">
        <v>19823904</v>
      </c>
      <c r="H1512" s="41" t="s">
        <v>1804</v>
      </c>
    </row>
    <row r="1513" spans="1:8" ht="15.75" customHeight="1" x14ac:dyDescent="0.25">
      <c r="A1513" s="38" t="s">
        <v>2451</v>
      </c>
      <c r="B1513" s="38" t="s">
        <v>24</v>
      </c>
      <c r="C1513" s="39">
        <v>210526.32</v>
      </c>
      <c r="D1513" s="38" t="s">
        <v>45</v>
      </c>
      <c r="E1513" s="38" t="s">
        <v>477</v>
      </c>
      <c r="F1513" s="40">
        <v>96</v>
      </c>
      <c r="G1513" s="39">
        <v>20210526.719999999</v>
      </c>
      <c r="H1513" s="41" t="s">
        <v>1805</v>
      </c>
    </row>
    <row r="1514" spans="1:8" ht="15.75" customHeight="1" x14ac:dyDescent="0.25">
      <c r="A1514" s="38" t="s">
        <v>2451</v>
      </c>
      <c r="B1514" s="38" t="s">
        <v>24</v>
      </c>
      <c r="C1514" s="39">
        <v>211270.08</v>
      </c>
      <c r="D1514" s="38" t="s">
        <v>398</v>
      </c>
      <c r="E1514" s="38" t="s">
        <v>1806</v>
      </c>
      <c r="F1514" s="40">
        <v>96</v>
      </c>
      <c r="G1514" s="39">
        <v>20281927.68</v>
      </c>
      <c r="H1514" s="41" t="s">
        <v>1807</v>
      </c>
    </row>
    <row r="1515" spans="1:8" ht="15.75" customHeight="1" x14ac:dyDescent="0.25">
      <c r="A1515" s="38" t="s">
        <v>2451</v>
      </c>
      <c r="B1515" s="38" t="s">
        <v>24</v>
      </c>
      <c r="C1515" s="39">
        <v>261295.98</v>
      </c>
      <c r="D1515" s="38" t="s">
        <v>85</v>
      </c>
      <c r="E1515" s="38" t="s">
        <v>1808</v>
      </c>
      <c r="F1515" s="40">
        <v>96</v>
      </c>
      <c r="G1515" s="39">
        <v>25084414.079999998</v>
      </c>
      <c r="H1515" s="41" t="s">
        <v>1809</v>
      </c>
    </row>
    <row r="1516" spans="1:8" ht="15.75" customHeight="1" x14ac:dyDescent="0.25">
      <c r="A1516" s="38" t="s">
        <v>2451</v>
      </c>
      <c r="B1516" s="38" t="s">
        <v>28</v>
      </c>
      <c r="C1516" s="39">
        <v>312162.31</v>
      </c>
      <c r="D1516" s="38" t="s">
        <v>40</v>
      </c>
      <c r="E1516" s="38" t="s">
        <v>227</v>
      </c>
      <c r="F1516" s="40">
        <v>96</v>
      </c>
      <c r="G1516" s="39">
        <v>29967581.760000002</v>
      </c>
      <c r="H1516" s="41" t="s">
        <v>1810</v>
      </c>
    </row>
    <row r="1517" spans="1:8" ht="15.75" customHeight="1" x14ac:dyDescent="0.25">
      <c r="A1517" s="38" t="s">
        <v>2451</v>
      </c>
      <c r="B1517" s="38" t="s">
        <v>52</v>
      </c>
      <c r="C1517" s="39">
        <v>316974.26</v>
      </c>
      <c r="D1517" s="38" t="s">
        <v>29</v>
      </c>
      <c r="E1517" s="38" t="s">
        <v>1811</v>
      </c>
      <c r="F1517" s="40">
        <v>96</v>
      </c>
      <c r="G1517" s="39">
        <v>30429528.960000001</v>
      </c>
      <c r="H1517" s="38" t="s">
        <v>1812</v>
      </c>
    </row>
    <row r="1518" spans="1:8" ht="15.75" customHeight="1" x14ac:dyDescent="0.25">
      <c r="A1518" s="38" t="s">
        <v>2451</v>
      </c>
      <c r="B1518" s="38" t="s">
        <v>24</v>
      </c>
      <c r="C1518" s="39">
        <v>998376.38</v>
      </c>
      <c r="D1518" s="38" t="s">
        <v>70</v>
      </c>
      <c r="E1518" s="38" t="s">
        <v>1813</v>
      </c>
      <c r="F1518" s="40">
        <v>96</v>
      </c>
      <c r="G1518" s="39">
        <v>95844132.480000004</v>
      </c>
      <c r="H1518" s="41" t="s">
        <v>1814</v>
      </c>
    </row>
    <row r="1519" spans="1:8" ht="15.75" customHeight="1" x14ac:dyDescent="0.25">
      <c r="A1519" s="38" t="s">
        <v>2451</v>
      </c>
      <c r="B1519" s="38" t="s">
        <v>28</v>
      </c>
      <c r="C1519" s="39">
        <v>1001340.36</v>
      </c>
      <c r="D1519" s="38" t="s">
        <v>67</v>
      </c>
      <c r="E1519" s="38" t="s">
        <v>403</v>
      </c>
      <c r="F1519" s="40">
        <v>96</v>
      </c>
      <c r="G1519" s="39">
        <v>96128674.560000002</v>
      </c>
      <c r="H1519" s="38" t="s">
        <v>1815</v>
      </c>
    </row>
    <row r="1520" spans="1:8" ht="15.75" customHeight="1" x14ac:dyDescent="0.25">
      <c r="A1520" s="38" t="s">
        <v>2451</v>
      </c>
      <c r="B1520" s="38" t="s">
        <v>28</v>
      </c>
      <c r="C1520" s="39">
        <v>1036924.16</v>
      </c>
      <c r="D1520" s="38" t="s">
        <v>29</v>
      </c>
      <c r="E1520" s="38" t="s">
        <v>1816</v>
      </c>
      <c r="F1520" s="40">
        <v>96</v>
      </c>
      <c r="G1520" s="39">
        <v>99544719.359999999</v>
      </c>
      <c r="H1520" s="38" t="s">
        <v>1817</v>
      </c>
    </row>
    <row r="1521" spans="1:8" ht="15.75" customHeight="1" x14ac:dyDescent="0.25">
      <c r="A1521" s="38" t="s">
        <v>2451</v>
      </c>
      <c r="B1521" s="38" t="s">
        <v>24</v>
      </c>
      <c r="C1521" s="39">
        <v>1038910.65</v>
      </c>
      <c r="D1521" s="38" t="s">
        <v>409</v>
      </c>
      <c r="E1521" s="38" t="s">
        <v>1818</v>
      </c>
      <c r="F1521" s="40">
        <v>96</v>
      </c>
      <c r="G1521" s="39">
        <v>99735422.400000006</v>
      </c>
      <c r="H1521" s="38" t="s">
        <v>1819</v>
      </c>
    </row>
    <row r="1522" spans="1:8" ht="15.75" customHeight="1" x14ac:dyDescent="0.25">
      <c r="A1522" s="38" t="s">
        <v>2451</v>
      </c>
      <c r="B1522" s="38" t="s">
        <v>52</v>
      </c>
      <c r="C1522" s="39">
        <v>4283541.37</v>
      </c>
      <c r="D1522" s="38" t="s">
        <v>40</v>
      </c>
      <c r="E1522" s="38" t="s">
        <v>506</v>
      </c>
      <c r="F1522" s="40">
        <v>96</v>
      </c>
      <c r="G1522" s="39">
        <v>411219971.51999998</v>
      </c>
      <c r="H1522" s="41" t="s">
        <v>1820</v>
      </c>
    </row>
    <row r="1523" spans="1:8" ht="15.75" customHeight="1" x14ac:dyDescent="0.25">
      <c r="A1523" s="38" t="s">
        <v>2451</v>
      </c>
      <c r="B1523" s="38" t="s">
        <v>28</v>
      </c>
      <c r="C1523" s="39">
        <v>4294782.24</v>
      </c>
      <c r="D1523" s="38" t="s">
        <v>70</v>
      </c>
      <c r="E1523" s="38" t="s">
        <v>1821</v>
      </c>
      <c r="F1523" s="40">
        <v>96</v>
      </c>
      <c r="G1523" s="39">
        <v>412299095.04000002</v>
      </c>
      <c r="H1523" s="41" t="s">
        <v>1822</v>
      </c>
    </row>
    <row r="1524" spans="1:8" ht="15.75" customHeight="1" x14ac:dyDescent="0.25">
      <c r="A1524" s="38" t="s">
        <v>2451</v>
      </c>
      <c r="B1524" s="38" t="s">
        <v>24</v>
      </c>
      <c r="C1524" s="39">
        <v>4562168.55</v>
      </c>
      <c r="D1524" s="38" t="s">
        <v>29</v>
      </c>
      <c r="E1524" s="38" t="s">
        <v>1823</v>
      </c>
      <c r="F1524" s="40">
        <v>96</v>
      </c>
      <c r="G1524" s="39">
        <v>437968180.80000001</v>
      </c>
      <c r="H1524" s="38" t="s">
        <v>1824</v>
      </c>
    </row>
    <row r="1525" spans="1:8" ht="15.75" customHeight="1" x14ac:dyDescent="0.25">
      <c r="C1525" s="36"/>
      <c r="F1525" s="42"/>
      <c r="G1525" s="36"/>
    </row>
    <row r="1526" spans="1:8" ht="15.75" customHeight="1" x14ac:dyDescent="0.25">
      <c r="A1526" s="93" t="s">
        <v>1825</v>
      </c>
      <c r="B1526" s="94"/>
      <c r="C1526" s="94"/>
      <c r="D1526" s="94"/>
      <c r="E1526" s="94"/>
      <c r="F1526" s="94"/>
      <c r="G1526" s="94"/>
      <c r="H1526" s="95"/>
    </row>
    <row r="1527" spans="1:8" ht="15.75" customHeight="1" x14ac:dyDescent="0.25">
      <c r="C1527" s="36"/>
      <c r="E1527" s="1" t="s">
        <v>2347</v>
      </c>
      <c r="F1527" s="37">
        <v>120</v>
      </c>
      <c r="G1527" s="36"/>
    </row>
    <row r="1528" spans="1:8" ht="15.75" customHeight="1" x14ac:dyDescent="0.25">
      <c r="A1528" s="38" t="s">
        <v>11</v>
      </c>
      <c r="B1528" s="38" t="s">
        <v>12</v>
      </c>
      <c r="C1528" s="38" t="s">
        <v>13</v>
      </c>
      <c r="D1528" s="38" t="s">
        <v>17</v>
      </c>
      <c r="E1528" s="38" t="s">
        <v>18</v>
      </c>
      <c r="F1528" s="38" t="s">
        <v>19</v>
      </c>
      <c r="G1528" s="38" t="s">
        <v>20</v>
      </c>
      <c r="H1528" s="38" t="s">
        <v>21</v>
      </c>
    </row>
    <row r="1529" spans="1:8" ht="15.75" customHeight="1" x14ac:dyDescent="0.25">
      <c r="A1529" s="38" t="s">
        <v>2452</v>
      </c>
      <c r="B1529" s="38" t="s">
        <v>24</v>
      </c>
      <c r="C1529" s="39">
        <v>3554972.57</v>
      </c>
      <c r="D1529" s="38" t="s">
        <v>70</v>
      </c>
      <c r="E1529" s="38" t="s">
        <v>1827</v>
      </c>
      <c r="F1529" s="40">
        <v>120</v>
      </c>
      <c r="G1529" s="39">
        <v>426596708.39999998</v>
      </c>
      <c r="H1529" s="41" t="s">
        <v>1828</v>
      </c>
    </row>
    <row r="1530" spans="1:8" ht="15.75" customHeight="1" x14ac:dyDescent="0.25">
      <c r="A1530" s="38" t="s">
        <v>2452</v>
      </c>
      <c r="B1530" s="38" t="s">
        <v>24</v>
      </c>
      <c r="C1530" s="39">
        <v>3593213.57</v>
      </c>
      <c r="D1530" s="38" t="s">
        <v>398</v>
      </c>
      <c r="E1530" s="38" t="s">
        <v>1829</v>
      </c>
      <c r="F1530" s="40">
        <v>120</v>
      </c>
      <c r="G1530" s="39">
        <v>431185628.39999998</v>
      </c>
      <c r="H1530" s="41" t="s">
        <v>1830</v>
      </c>
    </row>
    <row r="1531" spans="1:8" ht="15.75" customHeight="1" x14ac:dyDescent="0.25">
      <c r="A1531" s="38" t="s">
        <v>2452</v>
      </c>
      <c r="B1531" s="38" t="s">
        <v>24</v>
      </c>
      <c r="C1531" s="39">
        <v>3911922.29</v>
      </c>
      <c r="D1531" s="38" t="s">
        <v>40</v>
      </c>
      <c r="E1531" s="38" t="s">
        <v>728</v>
      </c>
      <c r="F1531" s="40">
        <v>120</v>
      </c>
      <c r="G1531" s="39">
        <v>469430674.80000001</v>
      </c>
      <c r="H1531" s="41" t="s">
        <v>1831</v>
      </c>
    </row>
    <row r="1532" spans="1:8" ht="15.75" customHeight="1" x14ac:dyDescent="0.25">
      <c r="A1532" s="38" t="s">
        <v>2452</v>
      </c>
      <c r="B1532" s="38" t="s">
        <v>24</v>
      </c>
      <c r="C1532" s="39">
        <v>3932886</v>
      </c>
      <c r="D1532" s="38" t="s">
        <v>443</v>
      </c>
      <c r="E1532" s="38" t="s">
        <v>1832</v>
      </c>
      <c r="F1532" s="40">
        <v>120</v>
      </c>
      <c r="G1532" s="39">
        <v>471946320</v>
      </c>
      <c r="H1532" s="41" t="s">
        <v>1833</v>
      </c>
    </row>
    <row r="1533" spans="1:8" ht="15.75" customHeight="1" x14ac:dyDescent="0.25">
      <c r="A1533" s="38" t="s">
        <v>2452</v>
      </c>
      <c r="B1533" s="38" t="s">
        <v>24</v>
      </c>
      <c r="C1533" s="39">
        <v>4736765.3600000003</v>
      </c>
      <c r="D1533" s="38" t="s">
        <v>45</v>
      </c>
      <c r="E1533" s="38" t="s">
        <v>728</v>
      </c>
      <c r="F1533" s="40">
        <v>120</v>
      </c>
      <c r="G1533" s="39">
        <v>568411843.20000005</v>
      </c>
      <c r="H1533" s="41" t="s">
        <v>1834</v>
      </c>
    </row>
    <row r="1534" spans="1:8" ht="15.75" customHeight="1" x14ac:dyDescent="0.25">
      <c r="C1534" s="36"/>
      <c r="F1534" s="42"/>
      <c r="G1534" s="36"/>
    </row>
    <row r="1535" spans="1:8" ht="15.75" customHeight="1" x14ac:dyDescent="0.25">
      <c r="A1535" s="93" t="s">
        <v>1835</v>
      </c>
      <c r="B1535" s="94"/>
      <c r="C1535" s="94"/>
      <c r="D1535" s="94"/>
      <c r="E1535" s="94"/>
      <c r="F1535" s="94"/>
      <c r="G1535" s="94"/>
      <c r="H1535" s="95"/>
    </row>
    <row r="1536" spans="1:8" ht="15.75" customHeight="1" x14ac:dyDescent="0.25">
      <c r="C1536" s="36"/>
      <c r="E1536" s="1" t="s">
        <v>2347</v>
      </c>
      <c r="F1536" s="37">
        <v>60</v>
      </c>
      <c r="G1536" s="36"/>
    </row>
    <row r="1537" spans="1:8" ht="15.75" customHeight="1" x14ac:dyDescent="0.25">
      <c r="A1537" s="38" t="s">
        <v>11</v>
      </c>
      <c r="B1537" s="38" t="s">
        <v>12</v>
      </c>
      <c r="C1537" s="38" t="s">
        <v>13</v>
      </c>
      <c r="D1537" s="38" t="s">
        <v>17</v>
      </c>
      <c r="E1537" s="38" t="s">
        <v>18</v>
      </c>
      <c r="F1537" s="38" t="s">
        <v>19</v>
      </c>
      <c r="G1537" s="38" t="s">
        <v>20</v>
      </c>
      <c r="H1537" s="38" t="s">
        <v>21</v>
      </c>
    </row>
    <row r="1538" spans="1:8" ht="15.75" customHeight="1" x14ac:dyDescent="0.25">
      <c r="A1538" s="38" t="s">
        <v>2453</v>
      </c>
      <c r="B1538" s="38" t="s">
        <v>24</v>
      </c>
      <c r="C1538" s="39">
        <v>919851.11</v>
      </c>
      <c r="D1538" s="38" t="s">
        <v>70</v>
      </c>
      <c r="E1538" s="38" t="s">
        <v>1836</v>
      </c>
      <c r="F1538" s="40">
        <v>60</v>
      </c>
      <c r="G1538" s="39">
        <v>55191066.600000001</v>
      </c>
      <c r="H1538" s="41" t="s">
        <v>1837</v>
      </c>
    </row>
    <row r="1539" spans="1:8" ht="15.75" customHeight="1" x14ac:dyDescent="0.25">
      <c r="A1539" s="38" t="s">
        <v>2453</v>
      </c>
      <c r="B1539" s="38" t="s">
        <v>24</v>
      </c>
      <c r="C1539" s="39">
        <v>929745.99</v>
      </c>
      <c r="D1539" s="38" t="s">
        <v>398</v>
      </c>
      <c r="E1539" s="38" t="s">
        <v>1829</v>
      </c>
      <c r="F1539" s="40">
        <v>60</v>
      </c>
      <c r="G1539" s="39">
        <v>55784759.399999999</v>
      </c>
      <c r="H1539" s="41" t="s">
        <v>1838</v>
      </c>
    </row>
    <row r="1540" spans="1:8" ht="15.75" customHeight="1" x14ac:dyDescent="0.25">
      <c r="A1540" s="38" t="s">
        <v>2453</v>
      </c>
      <c r="B1540" s="38" t="s">
        <v>24</v>
      </c>
      <c r="C1540" s="39">
        <v>1012212.04</v>
      </c>
      <c r="D1540" s="38" t="s">
        <v>40</v>
      </c>
      <c r="E1540" s="38" t="s">
        <v>728</v>
      </c>
      <c r="F1540" s="40">
        <v>60</v>
      </c>
      <c r="G1540" s="39">
        <v>60732722.399999999</v>
      </c>
      <c r="H1540" s="41" t="s">
        <v>1839</v>
      </c>
    </row>
    <row r="1541" spans="1:8" ht="15.75" customHeight="1" x14ac:dyDescent="0.25">
      <c r="A1541" s="38" t="s">
        <v>2453</v>
      </c>
      <c r="B1541" s="38" t="s">
        <v>24</v>
      </c>
      <c r="C1541" s="39">
        <v>1017636</v>
      </c>
      <c r="D1541" s="38" t="s">
        <v>443</v>
      </c>
      <c r="E1541" s="38" t="s">
        <v>1832</v>
      </c>
      <c r="F1541" s="40">
        <v>60</v>
      </c>
      <c r="G1541" s="39">
        <v>61058160</v>
      </c>
      <c r="H1541" s="41" t="s">
        <v>1840</v>
      </c>
    </row>
    <row r="1542" spans="1:8" ht="15.75" customHeight="1" x14ac:dyDescent="0.25">
      <c r="A1542" s="38" t="s">
        <v>2453</v>
      </c>
      <c r="B1542" s="38" t="s">
        <v>24</v>
      </c>
      <c r="C1542" s="39">
        <v>1225640.6399999999</v>
      </c>
      <c r="D1542" s="38" t="s">
        <v>45</v>
      </c>
      <c r="E1542" s="38" t="s">
        <v>728</v>
      </c>
      <c r="F1542" s="40">
        <v>60</v>
      </c>
      <c r="G1542" s="39">
        <v>73538438.400000006</v>
      </c>
      <c r="H1542" s="41" t="s">
        <v>1841</v>
      </c>
    </row>
    <row r="1543" spans="1:8" ht="15.75" customHeight="1" x14ac:dyDescent="0.25">
      <c r="C1543" s="36"/>
      <c r="F1543" s="42"/>
      <c r="G1543" s="36"/>
    </row>
    <row r="1544" spans="1:8" ht="15.75" customHeight="1" x14ac:dyDescent="0.25">
      <c r="A1544" s="93" t="s">
        <v>1842</v>
      </c>
      <c r="B1544" s="94"/>
      <c r="C1544" s="94"/>
      <c r="D1544" s="94"/>
      <c r="E1544" s="94"/>
      <c r="F1544" s="94"/>
      <c r="G1544" s="94"/>
      <c r="H1544" s="95"/>
    </row>
    <row r="1545" spans="1:8" ht="15.75" customHeight="1" x14ac:dyDescent="0.25">
      <c r="C1545" s="36"/>
      <c r="E1545" s="1" t="s">
        <v>2347</v>
      </c>
      <c r="F1545" s="37">
        <v>48</v>
      </c>
      <c r="G1545" s="36"/>
    </row>
    <row r="1546" spans="1:8" ht="15.75" customHeight="1" x14ac:dyDescent="0.25">
      <c r="A1546" s="38" t="s">
        <v>11</v>
      </c>
      <c r="B1546" s="38" t="s">
        <v>12</v>
      </c>
      <c r="C1546" s="38" t="s">
        <v>13</v>
      </c>
      <c r="D1546" s="38" t="s">
        <v>17</v>
      </c>
      <c r="E1546" s="38" t="s">
        <v>18</v>
      </c>
      <c r="F1546" s="38" t="s">
        <v>19</v>
      </c>
      <c r="G1546" s="38" t="s">
        <v>20</v>
      </c>
      <c r="H1546" s="38" t="s">
        <v>21</v>
      </c>
    </row>
    <row r="1547" spans="1:8" ht="15.75" customHeight="1" x14ac:dyDescent="0.25">
      <c r="A1547" s="38" t="s">
        <v>2454</v>
      </c>
      <c r="B1547" s="38" t="s">
        <v>24</v>
      </c>
      <c r="C1547" s="39">
        <v>10664917.970000001</v>
      </c>
      <c r="D1547" s="38" t="s">
        <v>70</v>
      </c>
      <c r="E1547" s="38" t="s">
        <v>1844</v>
      </c>
      <c r="F1547" s="40">
        <v>48</v>
      </c>
      <c r="G1547" s="39">
        <v>511916062.56</v>
      </c>
      <c r="H1547" s="41" t="s">
        <v>1845</v>
      </c>
    </row>
    <row r="1548" spans="1:8" ht="15.75" customHeight="1" x14ac:dyDescent="0.25">
      <c r="A1548" s="38" t="s">
        <v>2454</v>
      </c>
      <c r="B1548" s="38" t="s">
        <v>24</v>
      </c>
      <c r="C1548" s="39">
        <v>10779640.970000001</v>
      </c>
      <c r="D1548" s="38" t="s">
        <v>398</v>
      </c>
      <c r="E1548" s="38" t="s">
        <v>1846</v>
      </c>
      <c r="F1548" s="40">
        <v>48</v>
      </c>
      <c r="G1548" s="39">
        <v>517422766.56</v>
      </c>
      <c r="H1548" s="41" t="s">
        <v>1847</v>
      </c>
    </row>
    <row r="1549" spans="1:8" ht="15.75" customHeight="1" x14ac:dyDescent="0.25">
      <c r="A1549" s="38" t="s">
        <v>2454</v>
      </c>
      <c r="B1549" s="38" t="s">
        <v>24</v>
      </c>
      <c r="C1549" s="39">
        <v>11639845.48</v>
      </c>
      <c r="D1549" s="38" t="s">
        <v>40</v>
      </c>
      <c r="E1549" s="38" t="s">
        <v>728</v>
      </c>
      <c r="F1549" s="40">
        <v>48</v>
      </c>
      <c r="G1549" s="39">
        <v>558712583.03999996</v>
      </c>
      <c r="H1549" s="41" t="s">
        <v>1848</v>
      </c>
    </row>
    <row r="1550" spans="1:8" ht="15.75" customHeight="1" x14ac:dyDescent="0.25">
      <c r="A1550" s="38" t="s">
        <v>2454</v>
      </c>
      <c r="B1550" s="38" t="s">
        <v>24</v>
      </c>
      <c r="C1550" s="39">
        <v>11796658</v>
      </c>
      <c r="D1550" s="38" t="s">
        <v>443</v>
      </c>
      <c r="E1550" s="38" t="s">
        <v>1832</v>
      </c>
      <c r="F1550" s="40">
        <v>48</v>
      </c>
      <c r="G1550" s="39">
        <v>566239584</v>
      </c>
      <c r="H1550" s="41" t="s">
        <v>1849</v>
      </c>
    </row>
    <row r="1551" spans="1:8" ht="15.75" customHeight="1" x14ac:dyDescent="0.25">
      <c r="A1551" s="38" t="s">
        <v>2454</v>
      </c>
      <c r="B1551" s="38" t="s">
        <v>24</v>
      </c>
      <c r="C1551" s="39">
        <v>14210296.43</v>
      </c>
      <c r="D1551" s="38" t="s">
        <v>45</v>
      </c>
      <c r="E1551" s="38" t="s">
        <v>728</v>
      </c>
      <c r="F1551" s="40">
        <v>48</v>
      </c>
      <c r="G1551" s="39">
        <v>682094228.63999999</v>
      </c>
      <c r="H1551" s="41" t="s">
        <v>1850</v>
      </c>
    </row>
    <row r="1552" spans="1:8" ht="15.75" customHeight="1" x14ac:dyDescent="0.25">
      <c r="C1552" s="36"/>
      <c r="F1552" s="42"/>
      <c r="G1552" s="36"/>
    </row>
    <row r="1553" spans="1:8" ht="15.75" customHeight="1" x14ac:dyDescent="0.25">
      <c r="A1553" s="93" t="s">
        <v>1851</v>
      </c>
      <c r="B1553" s="94"/>
      <c r="C1553" s="94"/>
      <c r="D1553" s="94"/>
      <c r="E1553" s="94"/>
      <c r="F1553" s="94"/>
      <c r="G1553" s="94"/>
      <c r="H1553" s="95"/>
    </row>
    <row r="1554" spans="1:8" ht="15.75" customHeight="1" x14ac:dyDescent="0.25">
      <c r="C1554" s="36"/>
      <c r="E1554" s="1" t="s">
        <v>2347</v>
      </c>
      <c r="F1554" s="37">
        <v>300</v>
      </c>
      <c r="G1554" s="36"/>
    </row>
    <row r="1555" spans="1:8" ht="15.75" customHeight="1" x14ac:dyDescent="0.25">
      <c r="A1555" s="38" t="s">
        <v>11</v>
      </c>
      <c r="B1555" s="38" t="s">
        <v>12</v>
      </c>
      <c r="C1555" s="38" t="s">
        <v>13</v>
      </c>
      <c r="D1555" s="38" t="s">
        <v>17</v>
      </c>
      <c r="E1555" s="38" t="s">
        <v>18</v>
      </c>
      <c r="F1555" s="38" t="s">
        <v>19</v>
      </c>
      <c r="G1555" s="38" t="s">
        <v>20</v>
      </c>
      <c r="H1555" s="38" t="s">
        <v>21</v>
      </c>
    </row>
    <row r="1556" spans="1:8" ht="15.75" customHeight="1" x14ac:dyDescent="0.25">
      <c r="A1556" s="38" t="s">
        <v>2455</v>
      </c>
      <c r="B1556" s="38" t="s">
        <v>24</v>
      </c>
      <c r="C1556" s="39">
        <v>301944.17</v>
      </c>
      <c r="D1556" s="38" t="s">
        <v>409</v>
      </c>
      <c r="E1556" s="38" t="s">
        <v>1853</v>
      </c>
      <c r="F1556" s="40">
        <v>300</v>
      </c>
      <c r="G1556" s="39">
        <v>90583251</v>
      </c>
      <c r="H1556" s="38" t="s">
        <v>1854</v>
      </c>
    </row>
    <row r="1557" spans="1:8" ht="15.75" customHeight="1" x14ac:dyDescent="0.25">
      <c r="A1557" s="38" t="s">
        <v>2455</v>
      </c>
      <c r="B1557" s="38" t="s">
        <v>24</v>
      </c>
      <c r="C1557" s="39">
        <v>641297.69999999995</v>
      </c>
      <c r="D1557" s="38" t="s">
        <v>67</v>
      </c>
      <c r="E1557" s="38" t="s">
        <v>396</v>
      </c>
      <c r="F1557" s="40">
        <v>300</v>
      </c>
      <c r="G1557" s="39">
        <v>192389310</v>
      </c>
      <c r="H1557" s="38" t="s">
        <v>1855</v>
      </c>
    </row>
    <row r="1558" spans="1:8" ht="15.75" customHeight="1" x14ac:dyDescent="0.25">
      <c r="A1558" s="38" t="s">
        <v>2455</v>
      </c>
      <c r="B1558" s="38" t="s">
        <v>24</v>
      </c>
      <c r="C1558" s="39">
        <v>646119.44999999995</v>
      </c>
      <c r="D1558" s="38" t="s">
        <v>156</v>
      </c>
      <c r="E1558" s="38" t="s">
        <v>227</v>
      </c>
      <c r="F1558" s="40">
        <v>300</v>
      </c>
      <c r="G1558" s="39">
        <v>193835835</v>
      </c>
      <c r="H1558" s="38" t="s">
        <v>1856</v>
      </c>
    </row>
    <row r="1559" spans="1:8" ht="15.75" customHeight="1" x14ac:dyDescent="0.25">
      <c r="A1559" s="38" t="s">
        <v>2455</v>
      </c>
      <c r="B1559" s="38" t="s">
        <v>24</v>
      </c>
      <c r="C1559" s="39">
        <v>711577.14</v>
      </c>
      <c r="D1559" s="38" t="s">
        <v>398</v>
      </c>
      <c r="E1559" s="38" t="s">
        <v>1857</v>
      </c>
      <c r="F1559" s="40">
        <v>300</v>
      </c>
      <c r="G1559" s="39">
        <v>213473142</v>
      </c>
      <c r="H1559" s="41" t="s">
        <v>1858</v>
      </c>
    </row>
    <row r="1560" spans="1:8" ht="15.75" customHeight="1" x14ac:dyDescent="0.25">
      <c r="A1560" s="38" t="s">
        <v>2455</v>
      </c>
      <c r="B1560" s="38" t="s">
        <v>24</v>
      </c>
      <c r="C1560" s="39">
        <v>726157.21</v>
      </c>
      <c r="D1560" s="38" t="s">
        <v>40</v>
      </c>
      <c r="E1560" s="38" t="s">
        <v>227</v>
      </c>
      <c r="F1560" s="40">
        <v>300</v>
      </c>
      <c r="G1560" s="39">
        <v>217847163</v>
      </c>
      <c r="H1560" s="41" t="s">
        <v>1859</v>
      </c>
    </row>
    <row r="1561" spans="1:8" ht="15.75" customHeight="1" x14ac:dyDescent="0.25">
      <c r="A1561" s="38" t="s">
        <v>2455</v>
      </c>
      <c r="B1561" s="38" t="s">
        <v>24</v>
      </c>
      <c r="C1561" s="39">
        <v>789500.19</v>
      </c>
      <c r="D1561" s="38" t="s">
        <v>70</v>
      </c>
      <c r="E1561" s="38" t="s">
        <v>1860</v>
      </c>
      <c r="F1561" s="40">
        <v>300</v>
      </c>
      <c r="G1561" s="39">
        <v>236850057</v>
      </c>
      <c r="H1561" s="41" t="s">
        <v>1861</v>
      </c>
    </row>
    <row r="1562" spans="1:8" ht="15.75" customHeight="1" x14ac:dyDescent="0.25">
      <c r="A1562" s="38" t="s">
        <v>2455</v>
      </c>
      <c r="B1562" s="38" t="s">
        <v>28</v>
      </c>
      <c r="C1562" s="39">
        <v>789965.27</v>
      </c>
      <c r="D1562" s="38" t="s">
        <v>29</v>
      </c>
      <c r="E1562" s="38" t="s">
        <v>1862</v>
      </c>
      <c r="F1562" s="40">
        <v>300</v>
      </c>
      <c r="G1562" s="39">
        <v>236989581</v>
      </c>
      <c r="H1562" s="38" t="s">
        <v>1863</v>
      </c>
    </row>
    <row r="1563" spans="1:8" ht="15.75" customHeight="1" x14ac:dyDescent="0.25">
      <c r="A1563" s="38" t="s">
        <v>2455</v>
      </c>
      <c r="B1563" s="38" t="s">
        <v>28</v>
      </c>
      <c r="C1563" s="39">
        <v>791844.07</v>
      </c>
      <c r="D1563" s="38" t="s">
        <v>67</v>
      </c>
      <c r="E1563" s="38" t="s">
        <v>403</v>
      </c>
      <c r="F1563" s="40">
        <v>300</v>
      </c>
      <c r="G1563" s="39">
        <v>237553221</v>
      </c>
      <c r="H1563" s="38" t="s">
        <v>1864</v>
      </c>
    </row>
    <row r="1564" spans="1:8" ht="15.75" customHeight="1" x14ac:dyDescent="0.25">
      <c r="A1564" s="38" t="s">
        <v>2455</v>
      </c>
      <c r="B1564" s="38" t="s">
        <v>24</v>
      </c>
      <c r="C1564" s="39">
        <v>808261.89</v>
      </c>
      <c r="D1564" s="38" t="s">
        <v>48</v>
      </c>
      <c r="E1564" s="38" t="s">
        <v>1865</v>
      </c>
      <c r="F1564" s="40">
        <v>300</v>
      </c>
      <c r="G1564" s="39">
        <v>242478567</v>
      </c>
      <c r="H1564" s="41" t="s">
        <v>1866</v>
      </c>
    </row>
    <row r="1565" spans="1:8" ht="15.75" customHeight="1" x14ac:dyDescent="0.25">
      <c r="A1565" s="38" t="s">
        <v>2455</v>
      </c>
      <c r="B1565" s="38" t="s">
        <v>24</v>
      </c>
      <c r="C1565" s="39">
        <v>881996.82</v>
      </c>
      <c r="D1565" s="38" t="s">
        <v>45</v>
      </c>
      <c r="E1565" s="38" t="s">
        <v>411</v>
      </c>
      <c r="F1565" s="40">
        <v>300</v>
      </c>
      <c r="G1565" s="39">
        <v>264599046</v>
      </c>
      <c r="H1565" s="41" t="s">
        <v>1867</v>
      </c>
    </row>
    <row r="1566" spans="1:8" ht="15.75" customHeight="1" x14ac:dyDescent="0.25">
      <c r="A1566" s="38" t="s">
        <v>2455</v>
      </c>
      <c r="B1566" s="38" t="s">
        <v>24</v>
      </c>
      <c r="C1566" s="39">
        <v>1133269.51</v>
      </c>
      <c r="D1566" s="38" t="s">
        <v>29</v>
      </c>
      <c r="E1566" s="38" t="s">
        <v>1868</v>
      </c>
      <c r="F1566" s="40">
        <v>300</v>
      </c>
      <c r="G1566" s="39">
        <v>339980853</v>
      </c>
      <c r="H1566" s="38" t="s">
        <v>1869</v>
      </c>
    </row>
    <row r="1567" spans="1:8" ht="15.75" customHeight="1" x14ac:dyDescent="0.25">
      <c r="C1567" s="36"/>
      <c r="F1567" s="42"/>
      <c r="G1567" s="36"/>
    </row>
    <row r="1568" spans="1:8" ht="15.75" customHeight="1" x14ac:dyDescent="0.25">
      <c r="A1568" s="93" t="s">
        <v>1870</v>
      </c>
      <c r="B1568" s="94"/>
      <c r="C1568" s="94"/>
      <c r="D1568" s="94"/>
      <c r="E1568" s="94"/>
      <c r="F1568" s="94"/>
      <c r="G1568" s="94"/>
      <c r="H1568" s="95"/>
    </row>
    <row r="1569" spans="1:8" ht="15.75" customHeight="1" x14ac:dyDescent="0.25">
      <c r="C1569" s="36"/>
      <c r="E1569" s="1" t="s">
        <v>2347</v>
      </c>
      <c r="F1569" s="37">
        <v>7200</v>
      </c>
      <c r="G1569" s="36"/>
    </row>
    <row r="1570" spans="1:8" ht="15.75" customHeight="1" x14ac:dyDescent="0.25">
      <c r="A1570" s="38" t="s">
        <v>11</v>
      </c>
      <c r="B1570" s="38" t="s">
        <v>12</v>
      </c>
      <c r="C1570" s="38" t="s">
        <v>13</v>
      </c>
      <c r="D1570" s="38" t="s">
        <v>17</v>
      </c>
      <c r="E1570" s="38" t="s">
        <v>18</v>
      </c>
      <c r="F1570" s="38" t="s">
        <v>19</v>
      </c>
      <c r="G1570" s="38" t="s">
        <v>20</v>
      </c>
      <c r="H1570" s="38" t="s">
        <v>21</v>
      </c>
    </row>
    <row r="1571" spans="1:8" ht="15.75" customHeight="1" x14ac:dyDescent="0.25">
      <c r="A1571" s="38" t="s">
        <v>2456</v>
      </c>
      <c r="B1571" s="38" t="s">
        <v>24</v>
      </c>
      <c r="C1571" s="39">
        <v>4272.58</v>
      </c>
      <c r="D1571" s="38" t="s">
        <v>67</v>
      </c>
      <c r="E1571" s="38" t="s">
        <v>396</v>
      </c>
      <c r="F1571" s="40">
        <v>7200</v>
      </c>
      <c r="G1571" s="39">
        <v>30762576</v>
      </c>
      <c r="H1571" s="38" t="s">
        <v>1872</v>
      </c>
    </row>
    <row r="1572" spans="1:8" ht="15.75" customHeight="1" x14ac:dyDescent="0.25">
      <c r="A1572" s="38" t="s">
        <v>2456</v>
      </c>
      <c r="B1572" s="38" t="s">
        <v>24</v>
      </c>
      <c r="C1572" s="39">
        <v>4302</v>
      </c>
      <c r="D1572" s="38" t="s">
        <v>54</v>
      </c>
      <c r="E1572" s="38" t="s">
        <v>1873</v>
      </c>
      <c r="F1572" s="40">
        <v>7200</v>
      </c>
      <c r="G1572" s="39">
        <v>30974400</v>
      </c>
      <c r="H1572" s="41" t="s">
        <v>1874</v>
      </c>
    </row>
    <row r="1573" spans="1:8" ht="15.75" customHeight="1" x14ac:dyDescent="0.25">
      <c r="A1573" s="38" t="s">
        <v>2456</v>
      </c>
      <c r="B1573" s="38" t="s">
        <v>24</v>
      </c>
      <c r="C1573" s="39">
        <v>4495.79</v>
      </c>
      <c r="D1573" s="38" t="s">
        <v>156</v>
      </c>
      <c r="E1573" s="38" t="s">
        <v>227</v>
      </c>
      <c r="F1573" s="40">
        <v>7200</v>
      </c>
      <c r="G1573" s="39">
        <v>32369688</v>
      </c>
      <c r="H1573" s="38" t="s">
        <v>1875</v>
      </c>
    </row>
    <row r="1574" spans="1:8" ht="15.75" customHeight="1" x14ac:dyDescent="0.25">
      <c r="A1574" s="38" t="s">
        <v>2456</v>
      </c>
      <c r="B1574" s="38" t="s">
        <v>24</v>
      </c>
      <c r="C1574" s="39">
        <v>5904.47</v>
      </c>
      <c r="D1574" s="38" t="s">
        <v>70</v>
      </c>
      <c r="E1574" s="38" t="s">
        <v>1876</v>
      </c>
      <c r="F1574" s="40">
        <v>7200</v>
      </c>
      <c r="G1574" s="39">
        <v>42512184</v>
      </c>
      <c r="H1574" s="41" t="s">
        <v>1877</v>
      </c>
    </row>
    <row r="1575" spans="1:8" ht="15.75" customHeight="1" x14ac:dyDescent="0.25">
      <c r="A1575" s="38" t="s">
        <v>2456</v>
      </c>
      <c r="B1575" s="38" t="s">
        <v>24</v>
      </c>
      <c r="C1575" s="39">
        <v>6971.24</v>
      </c>
      <c r="D1575" s="38" t="s">
        <v>29</v>
      </c>
      <c r="E1575" s="38" t="s">
        <v>1878</v>
      </c>
      <c r="F1575" s="40">
        <v>7200</v>
      </c>
      <c r="G1575" s="39">
        <v>50192928</v>
      </c>
      <c r="H1575" s="38" t="s">
        <v>1879</v>
      </c>
    </row>
    <row r="1576" spans="1:8" ht="15.75" customHeight="1" x14ac:dyDescent="0.25">
      <c r="A1576" s="38" t="s">
        <v>2456</v>
      </c>
      <c r="B1576" s="38" t="s">
        <v>24</v>
      </c>
      <c r="C1576" s="39">
        <v>7863.83</v>
      </c>
      <c r="D1576" s="38" t="s">
        <v>45</v>
      </c>
      <c r="E1576" s="38" t="s">
        <v>227</v>
      </c>
      <c r="F1576" s="40">
        <v>7200</v>
      </c>
      <c r="G1576" s="39">
        <v>56619576</v>
      </c>
      <c r="H1576" s="41" t="s">
        <v>1880</v>
      </c>
    </row>
    <row r="1577" spans="1:8" ht="15.75" customHeight="1" x14ac:dyDescent="0.25">
      <c r="A1577" s="38" t="s">
        <v>2456</v>
      </c>
      <c r="B1577" s="38" t="s">
        <v>28</v>
      </c>
      <c r="C1577" s="39">
        <v>13202.45</v>
      </c>
      <c r="D1577" s="38" t="s">
        <v>70</v>
      </c>
      <c r="E1577" s="38" t="s">
        <v>1881</v>
      </c>
      <c r="F1577" s="40">
        <v>7200</v>
      </c>
      <c r="G1577" s="39">
        <v>95057640</v>
      </c>
      <c r="H1577" s="41" t="s">
        <v>1882</v>
      </c>
    </row>
    <row r="1578" spans="1:8" ht="15.75" customHeight="1" x14ac:dyDescent="0.25">
      <c r="A1578" s="38" t="s">
        <v>2456</v>
      </c>
      <c r="B1578" s="38" t="s">
        <v>24</v>
      </c>
      <c r="C1578" s="39">
        <v>13344.24</v>
      </c>
      <c r="D1578" s="38" t="s">
        <v>163</v>
      </c>
      <c r="E1578" s="38" t="s">
        <v>1883</v>
      </c>
      <c r="F1578" s="40">
        <v>7200</v>
      </c>
      <c r="G1578" s="39">
        <v>96078528</v>
      </c>
      <c r="H1578" s="41" t="s">
        <v>1884</v>
      </c>
    </row>
    <row r="1579" spans="1:8" ht="15.75" customHeight="1" x14ac:dyDescent="0.25">
      <c r="A1579" s="38" t="s">
        <v>2456</v>
      </c>
      <c r="B1579" s="38" t="s">
        <v>24</v>
      </c>
      <c r="C1579" s="39">
        <v>13656.99</v>
      </c>
      <c r="D1579" s="38" t="s">
        <v>40</v>
      </c>
      <c r="E1579" s="38" t="s">
        <v>697</v>
      </c>
      <c r="F1579" s="40">
        <v>7200</v>
      </c>
      <c r="G1579" s="39">
        <v>98330328</v>
      </c>
      <c r="H1579" s="38" t="s">
        <v>1885</v>
      </c>
    </row>
    <row r="1580" spans="1:8" ht="15.75" customHeight="1" x14ac:dyDescent="0.25">
      <c r="A1580" s="38" t="s">
        <v>2456</v>
      </c>
      <c r="B1580" s="38" t="s">
        <v>28</v>
      </c>
      <c r="C1580" s="39">
        <v>13825.67</v>
      </c>
      <c r="D1580" s="38" t="s">
        <v>67</v>
      </c>
      <c r="E1580" s="38" t="s">
        <v>840</v>
      </c>
      <c r="F1580" s="40">
        <v>7200</v>
      </c>
      <c r="G1580" s="39">
        <v>99544824</v>
      </c>
      <c r="H1580" s="41" t="s">
        <v>1886</v>
      </c>
    </row>
    <row r="1581" spans="1:8" ht="15.75" customHeight="1" x14ac:dyDescent="0.25">
      <c r="C1581" s="36"/>
      <c r="F1581" s="42"/>
      <c r="G1581" s="36"/>
    </row>
    <row r="1582" spans="1:8" ht="15.75" customHeight="1" x14ac:dyDescent="0.25">
      <c r="A1582" s="93" t="s">
        <v>1887</v>
      </c>
      <c r="B1582" s="94"/>
      <c r="C1582" s="94"/>
      <c r="D1582" s="94"/>
      <c r="E1582" s="94"/>
      <c r="F1582" s="94"/>
      <c r="G1582" s="94"/>
      <c r="H1582" s="95"/>
    </row>
    <row r="1583" spans="1:8" ht="15.75" customHeight="1" x14ac:dyDescent="0.25">
      <c r="C1583" s="36"/>
      <c r="E1583" s="1" t="s">
        <v>2347</v>
      </c>
      <c r="F1583" s="37">
        <v>360</v>
      </c>
      <c r="G1583" s="36"/>
    </row>
    <row r="1584" spans="1:8" ht="15.75" customHeight="1" x14ac:dyDescent="0.25">
      <c r="A1584" s="38" t="s">
        <v>11</v>
      </c>
      <c r="B1584" s="38" t="s">
        <v>12</v>
      </c>
      <c r="C1584" s="38" t="s">
        <v>13</v>
      </c>
      <c r="D1584" s="38" t="s">
        <v>17</v>
      </c>
      <c r="E1584" s="38" t="s">
        <v>18</v>
      </c>
      <c r="F1584" s="38" t="s">
        <v>19</v>
      </c>
      <c r="G1584" s="38" t="s">
        <v>20</v>
      </c>
      <c r="H1584" s="38" t="s">
        <v>21</v>
      </c>
    </row>
    <row r="1585" spans="1:8" ht="15.75" customHeight="1" x14ac:dyDescent="0.25">
      <c r="A1585" s="38" t="s">
        <v>2457</v>
      </c>
      <c r="B1585" s="38" t="s">
        <v>24</v>
      </c>
      <c r="C1585" s="39">
        <v>12938.43</v>
      </c>
      <c r="D1585" s="38" t="s">
        <v>70</v>
      </c>
      <c r="E1585" s="38" t="s">
        <v>1889</v>
      </c>
      <c r="F1585" s="40">
        <v>360</v>
      </c>
      <c r="G1585" s="39">
        <v>4657834.8</v>
      </c>
      <c r="H1585" s="41" t="s">
        <v>1890</v>
      </c>
    </row>
    <row r="1586" spans="1:8" ht="15.75" customHeight="1" x14ac:dyDescent="0.25">
      <c r="A1586" s="38" t="s">
        <v>2457</v>
      </c>
      <c r="B1586" s="38" t="s">
        <v>24</v>
      </c>
      <c r="C1586" s="39">
        <v>13789.43</v>
      </c>
      <c r="D1586" s="38" t="s">
        <v>85</v>
      </c>
      <c r="E1586" s="38" t="s">
        <v>853</v>
      </c>
      <c r="F1586" s="40">
        <v>360</v>
      </c>
      <c r="G1586" s="39">
        <v>4964194.8</v>
      </c>
      <c r="H1586" s="41" t="s">
        <v>1891</v>
      </c>
    </row>
    <row r="1587" spans="1:8" ht="15.75" customHeight="1" x14ac:dyDescent="0.25">
      <c r="A1587" s="38" t="s">
        <v>2457</v>
      </c>
      <c r="B1587" s="38" t="s">
        <v>24</v>
      </c>
      <c r="C1587" s="39">
        <v>19063.169999999998</v>
      </c>
      <c r="D1587" s="38" t="s">
        <v>45</v>
      </c>
      <c r="E1587" s="38" t="s">
        <v>1892</v>
      </c>
      <c r="F1587" s="40">
        <v>360</v>
      </c>
      <c r="G1587" s="39">
        <v>6862741.2000000002</v>
      </c>
      <c r="H1587" s="41" t="s">
        <v>1893</v>
      </c>
    </row>
    <row r="1588" spans="1:8" ht="15.75" customHeight="1" x14ac:dyDescent="0.25">
      <c r="A1588" s="38" t="s">
        <v>2457</v>
      </c>
      <c r="B1588" s="38" t="s">
        <v>24</v>
      </c>
      <c r="C1588" s="39">
        <v>19156.25</v>
      </c>
      <c r="D1588" s="38" t="s">
        <v>40</v>
      </c>
      <c r="E1588" s="38" t="s">
        <v>1894</v>
      </c>
      <c r="F1588" s="40">
        <v>360</v>
      </c>
      <c r="G1588" s="39">
        <v>6896250</v>
      </c>
      <c r="H1588" s="41" t="s">
        <v>1895</v>
      </c>
    </row>
    <row r="1589" spans="1:8" ht="15.75" customHeight="1" x14ac:dyDescent="0.25">
      <c r="A1589" s="38" t="s">
        <v>2457</v>
      </c>
      <c r="B1589" s="38" t="s">
        <v>24</v>
      </c>
      <c r="C1589" s="39">
        <v>19269.05</v>
      </c>
      <c r="D1589" s="38" t="s">
        <v>398</v>
      </c>
      <c r="E1589" s="38" t="s">
        <v>1896</v>
      </c>
      <c r="F1589" s="40">
        <v>360</v>
      </c>
      <c r="G1589" s="39">
        <v>6936858</v>
      </c>
      <c r="H1589" s="41" t="s">
        <v>1897</v>
      </c>
    </row>
    <row r="1590" spans="1:8" ht="15.75" customHeight="1" x14ac:dyDescent="0.25">
      <c r="A1590" s="38" t="s">
        <v>2457</v>
      </c>
      <c r="B1590" s="38" t="s">
        <v>24</v>
      </c>
      <c r="C1590" s="39">
        <v>19905.34</v>
      </c>
      <c r="D1590" s="38" t="s">
        <v>156</v>
      </c>
      <c r="E1590" s="38" t="s">
        <v>1561</v>
      </c>
      <c r="F1590" s="40">
        <v>360</v>
      </c>
      <c r="G1590" s="39">
        <v>7165922.4000000004</v>
      </c>
      <c r="H1590" s="38" t="s">
        <v>1898</v>
      </c>
    </row>
    <row r="1591" spans="1:8" ht="15.75" customHeight="1" x14ac:dyDescent="0.25">
      <c r="A1591" s="38" t="s">
        <v>2457</v>
      </c>
      <c r="B1591" s="38" t="s">
        <v>24</v>
      </c>
      <c r="C1591" s="39">
        <v>20142.009999999998</v>
      </c>
      <c r="D1591" s="38" t="s">
        <v>67</v>
      </c>
      <c r="E1591" s="38" t="s">
        <v>1899</v>
      </c>
      <c r="F1591" s="40">
        <v>360</v>
      </c>
      <c r="G1591" s="39">
        <v>7251123.5999999996</v>
      </c>
      <c r="H1591" s="41" t="s">
        <v>1900</v>
      </c>
    </row>
    <row r="1592" spans="1:8" ht="15.75" customHeight="1" x14ac:dyDescent="0.25">
      <c r="A1592" s="38" t="s">
        <v>2457</v>
      </c>
      <c r="B1592" s="38" t="s">
        <v>24</v>
      </c>
      <c r="C1592" s="39">
        <v>21652.959999999999</v>
      </c>
      <c r="D1592" s="38" t="s">
        <v>48</v>
      </c>
      <c r="E1592" s="38" t="s">
        <v>1901</v>
      </c>
      <c r="F1592" s="40">
        <v>360</v>
      </c>
      <c r="G1592" s="39">
        <v>7795065.5999999996</v>
      </c>
      <c r="H1592" s="41" t="s">
        <v>1902</v>
      </c>
    </row>
    <row r="1593" spans="1:8" ht="15.75" customHeight="1" x14ac:dyDescent="0.25">
      <c r="C1593" s="36"/>
      <c r="F1593" s="42"/>
      <c r="G1593" s="36"/>
    </row>
    <row r="1594" spans="1:8" ht="15.75" customHeight="1" x14ac:dyDescent="0.25">
      <c r="A1594" s="93" t="s">
        <v>1903</v>
      </c>
      <c r="B1594" s="94"/>
      <c r="C1594" s="94"/>
      <c r="D1594" s="94"/>
      <c r="E1594" s="94"/>
      <c r="F1594" s="94"/>
      <c r="G1594" s="94"/>
      <c r="H1594" s="95"/>
    </row>
    <row r="1595" spans="1:8" ht="15.75" customHeight="1" x14ac:dyDescent="0.25">
      <c r="C1595" s="36"/>
      <c r="E1595" s="1" t="s">
        <v>2347</v>
      </c>
      <c r="F1595" s="37">
        <v>144</v>
      </c>
      <c r="G1595" s="36"/>
    </row>
    <row r="1596" spans="1:8" ht="15.75" customHeight="1" x14ac:dyDescent="0.25">
      <c r="A1596" s="38" t="s">
        <v>11</v>
      </c>
      <c r="B1596" s="38" t="s">
        <v>12</v>
      </c>
      <c r="C1596" s="38" t="s">
        <v>13</v>
      </c>
      <c r="D1596" s="38" t="s">
        <v>17</v>
      </c>
      <c r="E1596" s="38" t="s">
        <v>18</v>
      </c>
      <c r="F1596" s="38" t="s">
        <v>19</v>
      </c>
      <c r="G1596" s="38" t="s">
        <v>20</v>
      </c>
      <c r="H1596" s="38" t="s">
        <v>21</v>
      </c>
    </row>
    <row r="1597" spans="1:8" ht="15.75" customHeight="1" x14ac:dyDescent="0.25">
      <c r="A1597" s="38" t="s">
        <v>2458</v>
      </c>
      <c r="B1597" s="38" t="s">
        <v>24</v>
      </c>
      <c r="C1597" s="39">
        <v>4849.34</v>
      </c>
      <c r="D1597" s="38" t="s">
        <v>45</v>
      </c>
      <c r="E1597" s="38" t="s">
        <v>1905</v>
      </c>
      <c r="F1597" s="40">
        <v>144</v>
      </c>
      <c r="G1597" s="39">
        <v>698304.96</v>
      </c>
      <c r="H1597" s="41" t="s">
        <v>1906</v>
      </c>
    </row>
    <row r="1598" spans="1:8" ht="15.75" customHeight="1" x14ac:dyDescent="0.25">
      <c r="A1598" s="38" t="s">
        <v>2458</v>
      </c>
      <c r="B1598" s="38" t="s">
        <v>24</v>
      </c>
      <c r="C1598" s="39">
        <v>148007.48000000001</v>
      </c>
      <c r="D1598" s="38" t="s">
        <v>70</v>
      </c>
      <c r="E1598" s="38" t="s">
        <v>1907</v>
      </c>
      <c r="F1598" s="40">
        <v>144</v>
      </c>
      <c r="G1598" s="39">
        <v>21313077.120000001</v>
      </c>
      <c r="H1598" s="41" t="s">
        <v>1908</v>
      </c>
    </row>
    <row r="1599" spans="1:8" ht="15.75" customHeight="1" x14ac:dyDescent="0.25">
      <c r="A1599" s="38" t="s">
        <v>2458</v>
      </c>
      <c r="B1599" s="38" t="s">
        <v>24</v>
      </c>
      <c r="C1599" s="39">
        <v>157109.15</v>
      </c>
      <c r="D1599" s="38" t="s">
        <v>40</v>
      </c>
      <c r="E1599" s="38" t="s">
        <v>1909</v>
      </c>
      <c r="F1599" s="40">
        <v>144</v>
      </c>
      <c r="G1599" s="39">
        <v>22623717.600000001</v>
      </c>
      <c r="H1599" s="41" t="s">
        <v>1910</v>
      </c>
    </row>
    <row r="1600" spans="1:8" ht="15.75" customHeight="1" x14ac:dyDescent="0.25">
      <c r="A1600" s="38" t="s">
        <v>2458</v>
      </c>
      <c r="B1600" s="38" t="s">
        <v>24</v>
      </c>
      <c r="C1600" s="39">
        <v>163637.28</v>
      </c>
      <c r="D1600" s="38" t="s">
        <v>156</v>
      </c>
      <c r="E1600" s="38" t="s">
        <v>1892</v>
      </c>
      <c r="F1600" s="40">
        <v>144</v>
      </c>
      <c r="G1600" s="39">
        <v>23563768.32</v>
      </c>
      <c r="H1600" s="38" t="s">
        <v>1911</v>
      </c>
    </row>
    <row r="1601" spans="1:8" ht="15.75" customHeight="1" x14ac:dyDescent="0.25">
      <c r="A1601" s="38" t="s">
        <v>2458</v>
      </c>
      <c r="B1601" s="38" t="s">
        <v>24</v>
      </c>
      <c r="C1601" s="39">
        <v>173225.92</v>
      </c>
      <c r="D1601" s="38" t="s">
        <v>48</v>
      </c>
      <c r="E1601" s="38" t="s">
        <v>1901</v>
      </c>
      <c r="F1601" s="40">
        <v>144</v>
      </c>
      <c r="G1601" s="39">
        <v>24944532.48</v>
      </c>
      <c r="H1601" s="41" t="s">
        <v>1912</v>
      </c>
    </row>
    <row r="1602" spans="1:8" ht="15.75" customHeight="1" x14ac:dyDescent="0.25">
      <c r="C1602" s="36"/>
      <c r="F1602" s="42"/>
      <c r="G1602" s="36"/>
    </row>
    <row r="1603" spans="1:8" ht="15.75" customHeight="1" x14ac:dyDescent="0.25">
      <c r="A1603" s="93" t="s">
        <v>1913</v>
      </c>
      <c r="B1603" s="94"/>
      <c r="C1603" s="94"/>
      <c r="D1603" s="94"/>
      <c r="E1603" s="94"/>
      <c r="F1603" s="94"/>
      <c r="G1603" s="94"/>
      <c r="H1603" s="95"/>
    </row>
    <row r="1604" spans="1:8" ht="15.75" customHeight="1" x14ac:dyDescent="0.25">
      <c r="C1604" s="36"/>
      <c r="E1604" s="1" t="s">
        <v>2347</v>
      </c>
      <c r="F1604" s="37">
        <v>11520</v>
      </c>
      <c r="G1604" s="36"/>
    </row>
    <row r="1605" spans="1:8" ht="15.75" customHeight="1" x14ac:dyDescent="0.25">
      <c r="A1605" s="38" t="s">
        <v>11</v>
      </c>
      <c r="B1605" s="38" t="s">
        <v>12</v>
      </c>
      <c r="C1605" s="38" t="s">
        <v>13</v>
      </c>
      <c r="D1605" s="38" t="s">
        <v>17</v>
      </c>
      <c r="E1605" s="38" t="s">
        <v>18</v>
      </c>
      <c r="F1605" s="38" t="s">
        <v>19</v>
      </c>
      <c r="G1605" s="38" t="s">
        <v>20</v>
      </c>
      <c r="H1605" s="38" t="s">
        <v>21</v>
      </c>
    </row>
    <row r="1606" spans="1:8" ht="15.75" customHeight="1" x14ac:dyDescent="0.25">
      <c r="A1606" s="38" t="s">
        <v>2459</v>
      </c>
      <c r="B1606" s="38" t="s">
        <v>28</v>
      </c>
      <c r="C1606" s="39">
        <v>2493.5</v>
      </c>
      <c r="D1606" s="38" t="s">
        <v>70</v>
      </c>
      <c r="E1606" s="38" t="s">
        <v>1915</v>
      </c>
      <c r="F1606" s="40">
        <v>11520</v>
      </c>
      <c r="G1606" s="39">
        <v>28725120</v>
      </c>
      <c r="H1606" s="41" t="s">
        <v>1916</v>
      </c>
    </row>
    <row r="1607" spans="1:8" ht="15.75" customHeight="1" x14ac:dyDescent="0.25">
      <c r="A1607" s="38" t="s">
        <v>2459</v>
      </c>
      <c r="B1607" s="38" t="s">
        <v>24</v>
      </c>
      <c r="C1607" s="39">
        <v>2610.5300000000002</v>
      </c>
      <c r="D1607" s="38" t="s">
        <v>48</v>
      </c>
      <c r="E1607" s="38" t="s">
        <v>1917</v>
      </c>
      <c r="F1607" s="40">
        <v>11520</v>
      </c>
      <c r="G1607" s="39">
        <v>30073305.600000001</v>
      </c>
      <c r="H1607" s="41" t="s">
        <v>1918</v>
      </c>
    </row>
    <row r="1608" spans="1:8" ht="15.75" customHeight="1" x14ac:dyDescent="0.25">
      <c r="A1608" s="38" t="s">
        <v>2459</v>
      </c>
      <c r="B1608" s="38" t="s">
        <v>24</v>
      </c>
      <c r="C1608" s="39">
        <v>2927.47</v>
      </c>
      <c r="D1608" s="38" t="s">
        <v>70</v>
      </c>
      <c r="E1608" s="38" t="s">
        <v>1919</v>
      </c>
      <c r="F1608" s="40">
        <v>11520</v>
      </c>
      <c r="G1608" s="39">
        <v>33724454.399999999</v>
      </c>
      <c r="H1608" s="41" t="s">
        <v>1920</v>
      </c>
    </row>
    <row r="1609" spans="1:8" ht="15.75" customHeight="1" x14ac:dyDescent="0.25">
      <c r="A1609" s="38" t="s">
        <v>2459</v>
      </c>
      <c r="B1609" s="38" t="s">
        <v>24</v>
      </c>
      <c r="C1609" s="39">
        <v>2949</v>
      </c>
      <c r="D1609" s="38" t="s">
        <v>54</v>
      </c>
      <c r="E1609" s="38" t="s">
        <v>1921</v>
      </c>
      <c r="F1609" s="40">
        <v>11520</v>
      </c>
      <c r="G1609" s="39">
        <v>33972480</v>
      </c>
      <c r="H1609" s="41" t="s">
        <v>1922</v>
      </c>
    </row>
    <row r="1610" spans="1:8" ht="15.75" customHeight="1" x14ac:dyDescent="0.25">
      <c r="A1610" s="38" t="s">
        <v>2459</v>
      </c>
      <c r="B1610" s="38" t="s">
        <v>52</v>
      </c>
      <c r="C1610" s="39">
        <v>2974.16</v>
      </c>
      <c r="D1610" s="38" t="s">
        <v>29</v>
      </c>
      <c r="E1610" s="38" t="s">
        <v>1923</v>
      </c>
      <c r="F1610" s="40">
        <v>11520</v>
      </c>
      <c r="G1610" s="39">
        <v>34262323.200000003</v>
      </c>
      <c r="H1610" s="38" t="s">
        <v>1924</v>
      </c>
    </row>
    <row r="1611" spans="1:8" ht="15.75" customHeight="1" x14ac:dyDescent="0.25">
      <c r="A1611" s="38" t="s">
        <v>2459</v>
      </c>
      <c r="B1611" s="38" t="s">
        <v>24</v>
      </c>
      <c r="C1611" s="39">
        <v>3111.58</v>
      </c>
      <c r="D1611" s="38" t="s">
        <v>163</v>
      </c>
      <c r="E1611" s="38" t="s">
        <v>1925</v>
      </c>
      <c r="F1611" s="40">
        <v>11520</v>
      </c>
      <c r="G1611" s="39">
        <v>35845401.600000001</v>
      </c>
      <c r="H1611" s="41" t="s">
        <v>1926</v>
      </c>
    </row>
    <row r="1612" spans="1:8" ht="15.75" customHeight="1" x14ac:dyDescent="0.25">
      <c r="A1612" s="38" t="s">
        <v>2459</v>
      </c>
      <c r="B1612" s="38" t="s">
        <v>24</v>
      </c>
      <c r="C1612" s="39">
        <v>3115.46</v>
      </c>
      <c r="D1612" s="38" t="s">
        <v>67</v>
      </c>
      <c r="E1612" s="38" t="s">
        <v>396</v>
      </c>
      <c r="F1612" s="40">
        <v>11520</v>
      </c>
      <c r="G1612" s="39">
        <v>35890099.200000003</v>
      </c>
      <c r="H1612" s="38" t="s">
        <v>1927</v>
      </c>
    </row>
    <row r="1613" spans="1:8" ht="15.75" customHeight="1" x14ac:dyDescent="0.25">
      <c r="A1613" s="38" t="s">
        <v>2459</v>
      </c>
      <c r="B1613" s="38" t="s">
        <v>24</v>
      </c>
      <c r="C1613" s="39">
        <v>3131.03</v>
      </c>
      <c r="D1613" s="38" t="s">
        <v>40</v>
      </c>
      <c r="E1613" s="38" t="s">
        <v>1674</v>
      </c>
      <c r="F1613" s="40">
        <v>11520</v>
      </c>
      <c r="G1613" s="39">
        <v>36069465.600000001</v>
      </c>
      <c r="H1613" s="38" t="s">
        <v>1928</v>
      </c>
    </row>
    <row r="1614" spans="1:8" ht="15.75" customHeight="1" x14ac:dyDescent="0.25">
      <c r="A1614" s="38" t="s">
        <v>2459</v>
      </c>
      <c r="B1614" s="38" t="s">
        <v>24</v>
      </c>
      <c r="C1614" s="39">
        <v>3150</v>
      </c>
      <c r="D1614" s="38" t="s">
        <v>509</v>
      </c>
      <c r="E1614" s="38" t="s">
        <v>1929</v>
      </c>
      <c r="F1614" s="40">
        <v>11520</v>
      </c>
      <c r="G1614" s="39">
        <v>36288000</v>
      </c>
      <c r="H1614" s="41" t="s">
        <v>1930</v>
      </c>
    </row>
    <row r="1615" spans="1:8" ht="15.75" customHeight="1" x14ac:dyDescent="0.25">
      <c r="A1615" s="38" t="s">
        <v>2459</v>
      </c>
      <c r="B1615" s="38" t="s">
        <v>24</v>
      </c>
      <c r="C1615" s="39">
        <v>3250.78</v>
      </c>
      <c r="D1615" s="38" t="s">
        <v>189</v>
      </c>
      <c r="E1615" s="38" t="s">
        <v>1931</v>
      </c>
      <c r="F1615" s="40">
        <v>11520</v>
      </c>
      <c r="G1615" s="39">
        <v>37448985.600000001</v>
      </c>
      <c r="H1615" s="41" t="s">
        <v>1932</v>
      </c>
    </row>
    <row r="1616" spans="1:8" ht="15.75" customHeight="1" x14ac:dyDescent="0.25">
      <c r="A1616" s="38" t="s">
        <v>2459</v>
      </c>
      <c r="B1616" s="38" t="s">
        <v>24</v>
      </c>
      <c r="C1616" s="39">
        <v>3252.61</v>
      </c>
      <c r="D1616" s="38" t="s">
        <v>156</v>
      </c>
      <c r="E1616" s="38" t="s">
        <v>227</v>
      </c>
      <c r="F1616" s="40">
        <v>11520</v>
      </c>
      <c r="G1616" s="39">
        <v>37470067.200000003</v>
      </c>
      <c r="H1616" s="38" t="s">
        <v>1933</v>
      </c>
    </row>
    <row r="1617" spans="1:8" ht="15.75" customHeight="1" x14ac:dyDescent="0.25">
      <c r="A1617" s="38" t="s">
        <v>2459</v>
      </c>
      <c r="B1617" s="38" t="s">
        <v>24</v>
      </c>
      <c r="C1617" s="39">
        <v>3969.7</v>
      </c>
      <c r="D1617" s="38" t="s">
        <v>45</v>
      </c>
      <c r="E1617" s="38" t="s">
        <v>481</v>
      </c>
      <c r="F1617" s="40">
        <v>11520</v>
      </c>
      <c r="G1617" s="39">
        <v>45730944</v>
      </c>
      <c r="H1617" s="41" t="s">
        <v>1934</v>
      </c>
    </row>
    <row r="1618" spans="1:8" ht="15.75" customHeight="1" x14ac:dyDescent="0.25">
      <c r="A1618" s="38" t="s">
        <v>2459</v>
      </c>
      <c r="B1618" s="38" t="s">
        <v>28</v>
      </c>
      <c r="C1618" s="39">
        <v>3998.12</v>
      </c>
      <c r="D1618" s="38" t="s">
        <v>29</v>
      </c>
      <c r="E1618" s="38" t="s">
        <v>1935</v>
      </c>
      <c r="F1618" s="40">
        <v>11520</v>
      </c>
      <c r="G1618" s="39">
        <v>46058342.399999999</v>
      </c>
      <c r="H1618" s="38" t="s">
        <v>1924</v>
      </c>
    </row>
    <row r="1619" spans="1:8" ht="15.75" customHeight="1" x14ac:dyDescent="0.25">
      <c r="A1619" s="38" t="s">
        <v>2459</v>
      </c>
      <c r="B1619" s="38" t="s">
        <v>24</v>
      </c>
      <c r="C1619" s="39">
        <v>4614.74</v>
      </c>
      <c r="D1619" s="38" t="s">
        <v>85</v>
      </c>
      <c r="E1619" s="38" t="s">
        <v>1936</v>
      </c>
      <c r="F1619" s="40">
        <v>11520</v>
      </c>
      <c r="G1619" s="39">
        <v>53161804.799999997</v>
      </c>
      <c r="H1619" s="41" t="s">
        <v>1937</v>
      </c>
    </row>
    <row r="1620" spans="1:8" ht="15.75" customHeight="1" x14ac:dyDescent="0.25">
      <c r="A1620" s="38" t="s">
        <v>2459</v>
      </c>
      <c r="B1620" s="38" t="s">
        <v>28</v>
      </c>
      <c r="C1620" s="39">
        <v>4877.97</v>
      </c>
      <c r="D1620" s="38" t="s">
        <v>40</v>
      </c>
      <c r="E1620" s="38" t="s">
        <v>227</v>
      </c>
      <c r="F1620" s="40">
        <v>11520</v>
      </c>
      <c r="G1620" s="39">
        <v>56194214.399999999</v>
      </c>
      <c r="H1620" s="38" t="s">
        <v>1938</v>
      </c>
    </row>
    <row r="1621" spans="1:8" ht="15.75" customHeight="1" x14ac:dyDescent="0.25">
      <c r="A1621" s="38" t="s">
        <v>2459</v>
      </c>
      <c r="B1621" s="38" t="s">
        <v>24</v>
      </c>
      <c r="C1621" s="39">
        <v>8968.5400000000009</v>
      </c>
      <c r="D1621" s="38" t="s">
        <v>29</v>
      </c>
      <c r="E1621" s="38" t="s">
        <v>1939</v>
      </c>
      <c r="F1621" s="40">
        <v>11520</v>
      </c>
      <c r="G1621" s="39">
        <v>103317580.8</v>
      </c>
      <c r="H1621" s="38" t="s">
        <v>1924</v>
      </c>
    </row>
    <row r="1622" spans="1:8" ht="15.75" customHeight="1" x14ac:dyDescent="0.25">
      <c r="A1622" s="38" t="s">
        <v>2459</v>
      </c>
      <c r="B1622" s="38" t="s">
        <v>52</v>
      </c>
      <c r="C1622" s="39">
        <v>136271</v>
      </c>
      <c r="D1622" s="38" t="s">
        <v>40</v>
      </c>
      <c r="E1622" s="38" t="s">
        <v>728</v>
      </c>
      <c r="F1622" s="40">
        <v>11520</v>
      </c>
      <c r="G1622" s="39">
        <v>1569841920</v>
      </c>
      <c r="H1622" s="38" t="s">
        <v>1940</v>
      </c>
    </row>
    <row r="1623" spans="1:8" ht="15.75" customHeight="1" x14ac:dyDescent="0.25">
      <c r="C1623" s="36"/>
      <c r="F1623" s="42"/>
      <c r="G1623" s="36"/>
    </row>
    <row r="1624" spans="1:8" ht="15.75" customHeight="1" x14ac:dyDescent="0.25">
      <c r="A1624" s="93" t="s">
        <v>1941</v>
      </c>
      <c r="B1624" s="94"/>
      <c r="C1624" s="94"/>
      <c r="D1624" s="94"/>
      <c r="E1624" s="94"/>
      <c r="F1624" s="94"/>
      <c r="G1624" s="94"/>
      <c r="H1624" s="95"/>
    </row>
    <row r="1625" spans="1:8" ht="15.75" customHeight="1" x14ac:dyDescent="0.25">
      <c r="C1625" s="36"/>
      <c r="E1625" s="1" t="s">
        <v>2347</v>
      </c>
      <c r="F1625" s="37">
        <v>72</v>
      </c>
      <c r="G1625" s="36"/>
    </row>
    <row r="1626" spans="1:8" ht="15.75" customHeight="1" x14ac:dyDescent="0.25">
      <c r="A1626" s="38" t="s">
        <v>11</v>
      </c>
      <c r="B1626" s="38" t="s">
        <v>12</v>
      </c>
      <c r="C1626" s="38" t="s">
        <v>13</v>
      </c>
      <c r="D1626" s="38" t="s">
        <v>17</v>
      </c>
      <c r="E1626" s="38" t="s">
        <v>18</v>
      </c>
      <c r="F1626" s="38" t="s">
        <v>19</v>
      </c>
      <c r="G1626" s="38" t="s">
        <v>20</v>
      </c>
      <c r="H1626" s="38" t="s">
        <v>21</v>
      </c>
    </row>
    <row r="1627" spans="1:8" ht="15.75" customHeight="1" x14ac:dyDescent="0.25">
      <c r="A1627" s="38" t="s">
        <v>2460</v>
      </c>
      <c r="B1627" s="38" t="s">
        <v>24</v>
      </c>
      <c r="C1627" s="39">
        <v>4531259.1900000004</v>
      </c>
      <c r="D1627" s="38" t="s">
        <v>70</v>
      </c>
      <c r="E1627" s="38" t="s">
        <v>1943</v>
      </c>
      <c r="F1627" s="40">
        <v>72</v>
      </c>
      <c r="G1627" s="39">
        <v>326250661.68000001</v>
      </c>
      <c r="H1627" s="41" t="s">
        <v>1944</v>
      </c>
    </row>
    <row r="1628" spans="1:8" ht="15.75" customHeight="1" x14ac:dyDescent="0.25">
      <c r="A1628" s="38" t="s">
        <v>2460</v>
      </c>
      <c r="B1628" s="38" t="s">
        <v>24</v>
      </c>
      <c r="C1628" s="39">
        <v>4580334.2</v>
      </c>
      <c r="D1628" s="38" t="s">
        <v>398</v>
      </c>
      <c r="E1628" s="38" t="s">
        <v>1945</v>
      </c>
      <c r="F1628" s="40">
        <v>72</v>
      </c>
      <c r="G1628" s="39">
        <v>329784062.39999998</v>
      </c>
      <c r="H1628" s="41" t="s">
        <v>1946</v>
      </c>
    </row>
    <row r="1629" spans="1:8" ht="15.75" customHeight="1" x14ac:dyDescent="0.25">
      <c r="A1629" s="38" t="s">
        <v>2460</v>
      </c>
      <c r="B1629" s="38" t="s">
        <v>24</v>
      </c>
      <c r="C1629" s="39">
        <v>4647556.74</v>
      </c>
      <c r="D1629" s="38" t="s">
        <v>67</v>
      </c>
      <c r="E1629" s="38" t="s">
        <v>187</v>
      </c>
      <c r="F1629" s="40">
        <v>72</v>
      </c>
      <c r="G1629" s="39">
        <v>334624085.27999997</v>
      </c>
      <c r="H1629" s="41" t="s">
        <v>1947</v>
      </c>
    </row>
    <row r="1630" spans="1:8" ht="15.75" customHeight="1" x14ac:dyDescent="0.25">
      <c r="A1630" s="38" t="s">
        <v>2460</v>
      </c>
      <c r="B1630" s="38" t="s">
        <v>24</v>
      </c>
      <c r="C1630" s="39">
        <v>4784813.4000000004</v>
      </c>
      <c r="D1630" s="38" t="s">
        <v>189</v>
      </c>
      <c r="E1630" s="38" t="s">
        <v>1948</v>
      </c>
      <c r="F1630" s="40">
        <v>72</v>
      </c>
      <c r="G1630" s="39">
        <v>344506564.80000001</v>
      </c>
      <c r="H1630" s="41" t="s">
        <v>1949</v>
      </c>
    </row>
    <row r="1631" spans="1:8" ht="15.75" customHeight="1" x14ac:dyDescent="0.25">
      <c r="A1631" s="38" t="s">
        <v>2460</v>
      </c>
      <c r="B1631" s="38" t="s">
        <v>24</v>
      </c>
      <c r="C1631" s="39">
        <v>4921280</v>
      </c>
      <c r="D1631" s="38" t="s">
        <v>54</v>
      </c>
      <c r="E1631" s="38" t="s">
        <v>1950</v>
      </c>
      <c r="F1631" s="40">
        <v>72</v>
      </c>
      <c r="G1631" s="39">
        <v>354332160</v>
      </c>
      <c r="H1631" s="41" t="s">
        <v>1951</v>
      </c>
    </row>
    <row r="1632" spans="1:8" ht="15.75" customHeight="1" x14ac:dyDescent="0.25">
      <c r="A1632" s="38" t="s">
        <v>2460</v>
      </c>
      <c r="B1632" s="38" t="s">
        <v>24</v>
      </c>
      <c r="C1632" s="39">
        <v>5452844.8600000003</v>
      </c>
      <c r="D1632" s="38" t="s">
        <v>45</v>
      </c>
      <c r="E1632" s="38" t="s">
        <v>223</v>
      </c>
      <c r="F1632" s="40">
        <v>72</v>
      </c>
      <c r="G1632" s="39">
        <v>392604829.92000002</v>
      </c>
      <c r="H1632" s="41" t="s">
        <v>1952</v>
      </c>
    </row>
    <row r="1633" spans="1:8" ht="15.75" customHeight="1" x14ac:dyDescent="0.25">
      <c r="A1633" s="38" t="s">
        <v>2460</v>
      </c>
      <c r="B1633" s="38" t="s">
        <v>24</v>
      </c>
      <c r="C1633" s="39">
        <v>5930281</v>
      </c>
      <c r="D1633" s="38" t="s">
        <v>222</v>
      </c>
      <c r="E1633" s="38" t="s">
        <v>223</v>
      </c>
      <c r="F1633" s="40">
        <v>72</v>
      </c>
      <c r="G1633" s="39">
        <v>426980232</v>
      </c>
      <c r="H1633" s="41" t="s">
        <v>1953</v>
      </c>
    </row>
    <row r="1634" spans="1:8" ht="15.75" customHeight="1" x14ac:dyDescent="0.25">
      <c r="A1634" s="38" t="s">
        <v>2460</v>
      </c>
      <c r="B1634" s="38" t="s">
        <v>24</v>
      </c>
      <c r="C1634" s="39">
        <v>6139064.9800000004</v>
      </c>
      <c r="D1634" s="38" t="s">
        <v>40</v>
      </c>
      <c r="E1634" s="38" t="s">
        <v>1954</v>
      </c>
      <c r="F1634" s="40">
        <v>72</v>
      </c>
      <c r="G1634" s="39">
        <v>442012678.56</v>
      </c>
      <c r="H1634" s="41" t="s">
        <v>1955</v>
      </c>
    </row>
    <row r="1635" spans="1:8" ht="15.75" customHeight="1" x14ac:dyDescent="0.25">
      <c r="C1635" s="36"/>
      <c r="F1635" s="42"/>
      <c r="G1635" s="36"/>
    </row>
    <row r="1636" spans="1:8" ht="15.75" customHeight="1" x14ac:dyDescent="0.25">
      <c r="A1636" s="93" t="s">
        <v>1956</v>
      </c>
      <c r="B1636" s="94"/>
      <c r="C1636" s="94"/>
      <c r="D1636" s="94"/>
      <c r="E1636" s="94"/>
      <c r="F1636" s="94"/>
      <c r="G1636" s="94"/>
      <c r="H1636" s="95"/>
    </row>
    <row r="1637" spans="1:8" ht="15.75" customHeight="1" x14ac:dyDescent="0.25">
      <c r="C1637" s="36"/>
      <c r="E1637" s="1" t="s">
        <v>2347</v>
      </c>
      <c r="F1637" s="37">
        <v>504</v>
      </c>
      <c r="G1637" s="36"/>
    </row>
    <row r="1638" spans="1:8" ht="15.75" customHeight="1" x14ac:dyDescent="0.25">
      <c r="A1638" s="38" t="s">
        <v>11</v>
      </c>
      <c r="B1638" s="38" t="s">
        <v>12</v>
      </c>
      <c r="C1638" s="38" t="s">
        <v>13</v>
      </c>
      <c r="D1638" s="38" t="s">
        <v>17</v>
      </c>
      <c r="E1638" s="38" t="s">
        <v>18</v>
      </c>
      <c r="F1638" s="38" t="s">
        <v>19</v>
      </c>
      <c r="G1638" s="38" t="s">
        <v>20</v>
      </c>
      <c r="H1638" s="38" t="s">
        <v>21</v>
      </c>
    </row>
    <row r="1639" spans="1:8" ht="15.75" customHeight="1" x14ac:dyDescent="0.25">
      <c r="A1639" s="38" t="s">
        <v>2461</v>
      </c>
      <c r="B1639" s="38" t="s">
        <v>24</v>
      </c>
      <c r="C1639" s="39">
        <v>5184.99</v>
      </c>
      <c r="D1639" s="38" t="s">
        <v>70</v>
      </c>
      <c r="E1639" s="38" t="s">
        <v>1958</v>
      </c>
      <c r="F1639" s="40">
        <v>504</v>
      </c>
      <c r="G1639" s="39">
        <v>2613234.96</v>
      </c>
      <c r="H1639" s="41" t="s">
        <v>1959</v>
      </c>
    </row>
    <row r="1640" spans="1:8" ht="15.75" customHeight="1" x14ac:dyDescent="0.25">
      <c r="A1640" s="38" t="s">
        <v>2461</v>
      </c>
      <c r="B1640" s="38" t="s">
        <v>24</v>
      </c>
      <c r="C1640" s="39">
        <v>5262.2</v>
      </c>
      <c r="D1640" s="38" t="s">
        <v>163</v>
      </c>
      <c r="E1640" s="38" t="s">
        <v>1960</v>
      </c>
      <c r="F1640" s="40">
        <v>504</v>
      </c>
      <c r="G1640" s="39">
        <v>2652148.7999999998</v>
      </c>
      <c r="H1640" s="41" t="s">
        <v>1961</v>
      </c>
    </row>
    <row r="1641" spans="1:8" ht="15.75" customHeight="1" x14ac:dyDescent="0.25">
      <c r="A1641" s="38" t="s">
        <v>2461</v>
      </c>
      <c r="B1641" s="38" t="s">
        <v>24</v>
      </c>
      <c r="C1641" s="39">
        <v>5370</v>
      </c>
      <c r="D1641" s="38" t="s">
        <v>509</v>
      </c>
      <c r="E1641" s="38" t="s">
        <v>1962</v>
      </c>
      <c r="F1641" s="40">
        <v>504</v>
      </c>
      <c r="G1641" s="39">
        <v>2706480</v>
      </c>
      <c r="H1641" s="41" t="s">
        <v>1963</v>
      </c>
    </row>
    <row r="1642" spans="1:8" ht="15.75" customHeight="1" x14ac:dyDescent="0.25">
      <c r="A1642" s="38" t="s">
        <v>2461</v>
      </c>
      <c r="B1642" s="38" t="s">
        <v>24</v>
      </c>
      <c r="C1642" s="39">
        <v>5381.54</v>
      </c>
      <c r="D1642" s="38" t="s">
        <v>48</v>
      </c>
      <c r="E1642" s="38" t="s">
        <v>1964</v>
      </c>
      <c r="F1642" s="40">
        <v>504</v>
      </c>
      <c r="G1642" s="39">
        <v>2712296.16</v>
      </c>
      <c r="H1642" s="41" t="s">
        <v>1965</v>
      </c>
    </row>
    <row r="1643" spans="1:8" ht="15.75" customHeight="1" x14ac:dyDescent="0.25">
      <c r="A1643" s="38" t="s">
        <v>2461</v>
      </c>
      <c r="B1643" s="38" t="s">
        <v>28</v>
      </c>
      <c r="C1643" s="39">
        <v>5751.05</v>
      </c>
      <c r="D1643" s="38" t="s">
        <v>70</v>
      </c>
      <c r="E1643" s="38" t="s">
        <v>1966</v>
      </c>
      <c r="F1643" s="40">
        <v>504</v>
      </c>
      <c r="G1643" s="39">
        <v>2898529.2</v>
      </c>
      <c r="H1643" s="41" t="s">
        <v>1967</v>
      </c>
    </row>
    <row r="1644" spans="1:8" ht="15.75" customHeight="1" x14ac:dyDescent="0.25">
      <c r="A1644" s="38" t="s">
        <v>2461</v>
      </c>
      <c r="B1644" s="38" t="s">
        <v>24</v>
      </c>
      <c r="C1644" s="39">
        <v>5840.49</v>
      </c>
      <c r="D1644" s="38" t="s">
        <v>40</v>
      </c>
      <c r="E1644" s="38" t="s">
        <v>477</v>
      </c>
      <c r="F1644" s="40">
        <v>504</v>
      </c>
      <c r="G1644" s="39">
        <v>2943606.96</v>
      </c>
      <c r="H1644" s="38" t="s">
        <v>1968</v>
      </c>
    </row>
    <row r="1645" spans="1:8" ht="15.75" customHeight="1" x14ac:dyDescent="0.25">
      <c r="A1645" s="38" t="s">
        <v>2461</v>
      </c>
      <c r="B1645" s="38" t="s">
        <v>28</v>
      </c>
      <c r="C1645" s="39">
        <v>5888.59</v>
      </c>
      <c r="D1645" s="38" t="s">
        <v>163</v>
      </c>
      <c r="E1645" s="38" t="s">
        <v>1969</v>
      </c>
      <c r="F1645" s="40">
        <v>504</v>
      </c>
      <c r="G1645" s="39">
        <v>2967849.36</v>
      </c>
      <c r="H1645" s="41" t="s">
        <v>1970</v>
      </c>
    </row>
    <row r="1646" spans="1:8" ht="15.75" customHeight="1" x14ac:dyDescent="0.25">
      <c r="A1646" s="38" t="s">
        <v>2461</v>
      </c>
      <c r="B1646" s="38" t="s">
        <v>52</v>
      </c>
      <c r="C1646" s="39">
        <v>6505.65</v>
      </c>
      <c r="D1646" s="38" t="s">
        <v>70</v>
      </c>
      <c r="E1646" s="38" t="s">
        <v>1971</v>
      </c>
      <c r="F1646" s="40">
        <v>504</v>
      </c>
      <c r="G1646" s="39">
        <v>3278847.6</v>
      </c>
      <c r="H1646" s="41" t="s">
        <v>1972</v>
      </c>
    </row>
    <row r="1647" spans="1:8" ht="15.75" customHeight="1" x14ac:dyDescent="0.25">
      <c r="A1647" s="38" t="s">
        <v>2461</v>
      </c>
      <c r="B1647" s="38" t="s">
        <v>24</v>
      </c>
      <c r="C1647" s="39">
        <v>6639.87</v>
      </c>
      <c r="D1647" s="38" t="s">
        <v>29</v>
      </c>
      <c r="E1647" s="38" t="s">
        <v>1973</v>
      </c>
      <c r="F1647" s="40">
        <v>504</v>
      </c>
      <c r="G1647" s="39">
        <v>3346494.48</v>
      </c>
      <c r="H1647" s="38" t="s">
        <v>1974</v>
      </c>
    </row>
    <row r="1648" spans="1:8" ht="15.75" customHeight="1" x14ac:dyDescent="0.25">
      <c r="A1648" s="38" t="s">
        <v>2461</v>
      </c>
      <c r="B1648" s="38" t="s">
        <v>24</v>
      </c>
      <c r="C1648" s="39">
        <v>6920.64</v>
      </c>
      <c r="D1648" s="38" t="s">
        <v>45</v>
      </c>
      <c r="E1648" s="38" t="s">
        <v>477</v>
      </c>
      <c r="F1648" s="40">
        <v>504</v>
      </c>
      <c r="G1648" s="39">
        <v>3488002.56</v>
      </c>
      <c r="H1648" s="38" t="s">
        <v>1975</v>
      </c>
    </row>
    <row r="1649" spans="1:8" ht="15.75" customHeight="1" x14ac:dyDescent="0.25">
      <c r="A1649" s="38" t="s">
        <v>2461</v>
      </c>
      <c r="B1649" s="38" t="s">
        <v>28</v>
      </c>
      <c r="C1649" s="39">
        <v>6920.64</v>
      </c>
      <c r="D1649" s="38" t="s">
        <v>45</v>
      </c>
      <c r="E1649" s="38" t="s">
        <v>1674</v>
      </c>
      <c r="F1649" s="40">
        <v>504</v>
      </c>
      <c r="G1649" s="39">
        <v>3488002.56</v>
      </c>
      <c r="H1649" s="41" t="s">
        <v>1976</v>
      </c>
    </row>
    <row r="1650" spans="1:8" ht="15.75" customHeight="1" x14ac:dyDescent="0.25">
      <c r="A1650" s="38" t="s">
        <v>2461</v>
      </c>
      <c r="B1650" s="38" t="s">
        <v>24</v>
      </c>
      <c r="C1650" s="39">
        <v>9293.02</v>
      </c>
      <c r="D1650" s="38" t="s">
        <v>85</v>
      </c>
      <c r="E1650" s="38" t="s">
        <v>851</v>
      </c>
      <c r="F1650" s="40">
        <v>504</v>
      </c>
      <c r="G1650" s="39">
        <v>4683682.08</v>
      </c>
      <c r="H1650" s="41" t="s">
        <v>1977</v>
      </c>
    </row>
    <row r="1651" spans="1:8" ht="15.75" customHeight="1" x14ac:dyDescent="0.25">
      <c r="A1651" s="38" t="s">
        <v>2461</v>
      </c>
      <c r="B1651" s="38" t="s">
        <v>261</v>
      </c>
      <c r="C1651" s="39">
        <v>17418.11</v>
      </c>
      <c r="D1651" s="38" t="s">
        <v>70</v>
      </c>
      <c r="E1651" s="38" t="s">
        <v>1978</v>
      </c>
      <c r="F1651" s="40">
        <v>504</v>
      </c>
      <c r="G1651" s="39">
        <v>8778727.4399999995</v>
      </c>
      <c r="H1651" s="38" t="s">
        <v>1979</v>
      </c>
    </row>
    <row r="1652" spans="1:8" ht="15.75" customHeight="1" x14ac:dyDescent="0.25">
      <c r="A1652" s="38" t="s">
        <v>2461</v>
      </c>
      <c r="B1652" s="38" t="s">
        <v>28</v>
      </c>
      <c r="C1652" s="39">
        <v>38221.67</v>
      </c>
      <c r="D1652" s="38" t="s">
        <v>40</v>
      </c>
      <c r="E1652" s="38" t="s">
        <v>906</v>
      </c>
      <c r="F1652" s="40">
        <v>504</v>
      </c>
      <c r="G1652" s="39">
        <v>19263721.68</v>
      </c>
      <c r="H1652" s="41" t="s">
        <v>1980</v>
      </c>
    </row>
    <row r="1653" spans="1:8" ht="15.75" customHeight="1" x14ac:dyDescent="0.25">
      <c r="A1653" s="38" t="s">
        <v>2461</v>
      </c>
      <c r="B1653" s="38" t="s">
        <v>24</v>
      </c>
      <c r="C1653" s="39">
        <v>40765.1</v>
      </c>
      <c r="D1653" s="38" t="s">
        <v>67</v>
      </c>
      <c r="E1653" s="38" t="s">
        <v>1404</v>
      </c>
      <c r="F1653" s="40">
        <v>504</v>
      </c>
      <c r="G1653" s="39">
        <v>20545610.399999999</v>
      </c>
      <c r="H1653" s="38" t="s">
        <v>1981</v>
      </c>
    </row>
    <row r="1654" spans="1:8" ht="15.75" customHeight="1" x14ac:dyDescent="0.25">
      <c r="C1654" s="36"/>
      <c r="F1654" s="42"/>
      <c r="G1654" s="36"/>
    </row>
    <row r="1655" spans="1:8" ht="15.75" customHeight="1" x14ac:dyDescent="0.25">
      <c r="A1655" s="93" t="s">
        <v>1982</v>
      </c>
      <c r="B1655" s="94"/>
      <c r="C1655" s="94"/>
      <c r="D1655" s="94"/>
      <c r="E1655" s="94"/>
      <c r="F1655" s="94"/>
      <c r="G1655" s="94"/>
      <c r="H1655" s="95"/>
    </row>
    <row r="1656" spans="1:8" ht="15.75" customHeight="1" x14ac:dyDescent="0.25">
      <c r="C1656" s="36"/>
      <c r="E1656" s="1" t="s">
        <v>2347</v>
      </c>
      <c r="F1656" s="37">
        <v>1260</v>
      </c>
      <c r="G1656" s="36"/>
    </row>
    <row r="1657" spans="1:8" ht="15.75" customHeight="1" x14ac:dyDescent="0.25">
      <c r="A1657" s="38" t="s">
        <v>11</v>
      </c>
      <c r="B1657" s="38" t="s">
        <v>12</v>
      </c>
      <c r="C1657" s="38" t="s">
        <v>13</v>
      </c>
      <c r="D1657" s="38" t="s">
        <v>17</v>
      </c>
      <c r="E1657" s="38" t="s">
        <v>18</v>
      </c>
      <c r="F1657" s="38" t="s">
        <v>19</v>
      </c>
      <c r="G1657" s="38" t="s">
        <v>20</v>
      </c>
      <c r="H1657" s="38" t="s">
        <v>21</v>
      </c>
    </row>
    <row r="1658" spans="1:8" ht="15.75" customHeight="1" x14ac:dyDescent="0.25">
      <c r="A1658" s="38" t="s">
        <v>2462</v>
      </c>
      <c r="B1658" s="38" t="s">
        <v>24</v>
      </c>
      <c r="C1658" s="39">
        <v>5189.09</v>
      </c>
      <c r="D1658" s="38" t="s">
        <v>70</v>
      </c>
      <c r="E1658" s="38" t="s">
        <v>1983</v>
      </c>
      <c r="F1658" s="40">
        <v>1260</v>
      </c>
      <c r="G1658" s="39">
        <v>6538253.4000000004</v>
      </c>
      <c r="H1658" s="41" t="s">
        <v>1984</v>
      </c>
    </row>
    <row r="1659" spans="1:8" ht="15.75" customHeight="1" x14ac:dyDescent="0.25">
      <c r="A1659" s="38" t="s">
        <v>2462</v>
      </c>
      <c r="B1659" s="38" t="s">
        <v>24</v>
      </c>
      <c r="C1659" s="39">
        <v>5266.36</v>
      </c>
      <c r="D1659" s="38" t="s">
        <v>163</v>
      </c>
      <c r="E1659" s="38" t="s">
        <v>1985</v>
      </c>
      <c r="F1659" s="40">
        <v>1260</v>
      </c>
      <c r="G1659" s="39">
        <v>6635613.5999999996</v>
      </c>
      <c r="H1659" s="41" t="s">
        <v>1986</v>
      </c>
    </row>
    <row r="1660" spans="1:8" ht="15.75" customHeight="1" x14ac:dyDescent="0.25">
      <c r="A1660" s="38" t="s">
        <v>2462</v>
      </c>
      <c r="B1660" s="38" t="s">
        <v>24</v>
      </c>
      <c r="C1660" s="39">
        <v>5353</v>
      </c>
      <c r="D1660" s="38" t="s">
        <v>40</v>
      </c>
      <c r="E1660" s="38" t="s">
        <v>1674</v>
      </c>
      <c r="F1660" s="40">
        <v>1260</v>
      </c>
      <c r="G1660" s="39">
        <v>6744780</v>
      </c>
      <c r="H1660" s="38" t="s">
        <v>1987</v>
      </c>
    </row>
    <row r="1661" spans="1:8" ht="15.75" customHeight="1" x14ac:dyDescent="0.25">
      <c r="A1661" s="38" t="s">
        <v>2462</v>
      </c>
      <c r="B1661" s="38" t="s">
        <v>24</v>
      </c>
      <c r="C1661" s="39">
        <v>5370</v>
      </c>
      <c r="D1661" s="38" t="s">
        <v>509</v>
      </c>
      <c r="E1661" s="38" t="s">
        <v>1988</v>
      </c>
      <c r="F1661" s="40">
        <v>1260</v>
      </c>
      <c r="G1661" s="39">
        <v>6766200</v>
      </c>
      <c r="H1661" s="41" t="s">
        <v>1989</v>
      </c>
    </row>
    <row r="1662" spans="1:8" ht="15.75" customHeight="1" x14ac:dyDescent="0.25">
      <c r="A1662" s="38" t="s">
        <v>2462</v>
      </c>
      <c r="B1662" s="38" t="s">
        <v>24</v>
      </c>
      <c r="C1662" s="39">
        <v>5385.78</v>
      </c>
      <c r="D1662" s="38" t="s">
        <v>48</v>
      </c>
      <c r="E1662" s="38" t="s">
        <v>1964</v>
      </c>
      <c r="F1662" s="40">
        <v>1260</v>
      </c>
      <c r="G1662" s="39">
        <v>6786082.7999999998</v>
      </c>
      <c r="H1662" s="41" t="s">
        <v>1990</v>
      </c>
    </row>
    <row r="1663" spans="1:8" ht="15.75" customHeight="1" x14ac:dyDescent="0.25">
      <c r="A1663" s="38" t="s">
        <v>2462</v>
      </c>
      <c r="B1663" s="38" t="s">
        <v>28</v>
      </c>
      <c r="C1663" s="39">
        <v>5751.05</v>
      </c>
      <c r="D1663" s="38" t="s">
        <v>70</v>
      </c>
      <c r="E1663" s="38" t="s">
        <v>1991</v>
      </c>
      <c r="F1663" s="40">
        <v>1260</v>
      </c>
      <c r="G1663" s="39">
        <v>7246323</v>
      </c>
      <c r="H1663" s="41" t="s">
        <v>1992</v>
      </c>
    </row>
    <row r="1664" spans="1:8" ht="15.75" customHeight="1" x14ac:dyDescent="0.25">
      <c r="A1664" s="38" t="s">
        <v>2462</v>
      </c>
      <c r="B1664" s="38" t="s">
        <v>28</v>
      </c>
      <c r="C1664" s="39">
        <v>5799.34</v>
      </c>
      <c r="D1664" s="38" t="s">
        <v>40</v>
      </c>
      <c r="E1664" s="38" t="s">
        <v>477</v>
      </c>
      <c r="F1664" s="40">
        <v>1260</v>
      </c>
      <c r="G1664" s="39">
        <v>7307168.4000000004</v>
      </c>
      <c r="H1664" s="38" t="s">
        <v>1993</v>
      </c>
    </row>
    <row r="1665" spans="1:8" ht="15.75" customHeight="1" x14ac:dyDescent="0.25">
      <c r="A1665" s="38" t="s">
        <v>2462</v>
      </c>
      <c r="B1665" s="38" t="s">
        <v>28</v>
      </c>
      <c r="C1665" s="39">
        <v>5864.71</v>
      </c>
      <c r="D1665" s="38" t="s">
        <v>163</v>
      </c>
      <c r="E1665" s="38" t="s">
        <v>1994</v>
      </c>
      <c r="F1665" s="40">
        <v>1260</v>
      </c>
      <c r="G1665" s="39">
        <v>7389534.5999999996</v>
      </c>
      <c r="H1665" s="41" t="s">
        <v>1995</v>
      </c>
    </row>
    <row r="1666" spans="1:8" ht="15.75" customHeight="1" x14ac:dyDescent="0.25">
      <c r="A1666" s="38" t="s">
        <v>2462</v>
      </c>
      <c r="B1666" s="38" t="s">
        <v>52</v>
      </c>
      <c r="C1666" s="39">
        <v>5999.99</v>
      </c>
      <c r="D1666" s="38" t="s">
        <v>29</v>
      </c>
      <c r="E1666" s="38" t="s">
        <v>1996</v>
      </c>
      <c r="F1666" s="40">
        <v>1260</v>
      </c>
      <c r="G1666" s="39">
        <v>7559987.4000000004</v>
      </c>
      <c r="H1666" s="38" t="s">
        <v>1997</v>
      </c>
    </row>
    <row r="1667" spans="1:8" ht="15.75" customHeight="1" x14ac:dyDescent="0.25">
      <c r="A1667" s="38" t="s">
        <v>2462</v>
      </c>
      <c r="B1667" s="38" t="s">
        <v>28</v>
      </c>
      <c r="C1667" s="39">
        <v>6234.99</v>
      </c>
      <c r="D1667" s="38" t="s">
        <v>29</v>
      </c>
      <c r="E1667" s="38" t="s">
        <v>1998</v>
      </c>
      <c r="F1667" s="40">
        <v>1260</v>
      </c>
      <c r="G1667" s="39">
        <v>7856087.4000000004</v>
      </c>
      <c r="H1667" s="38" t="s">
        <v>1974</v>
      </c>
    </row>
    <row r="1668" spans="1:8" ht="15.75" customHeight="1" x14ac:dyDescent="0.25">
      <c r="A1668" s="38" t="s">
        <v>2462</v>
      </c>
      <c r="B1668" s="38" t="s">
        <v>52</v>
      </c>
      <c r="C1668" s="39">
        <v>6285.5</v>
      </c>
      <c r="D1668" s="38" t="s">
        <v>70</v>
      </c>
      <c r="E1668" s="38" t="s">
        <v>1999</v>
      </c>
      <c r="F1668" s="40">
        <v>1260</v>
      </c>
      <c r="G1668" s="39">
        <v>7919730</v>
      </c>
      <c r="H1668" s="41" t="s">
        <v>2000</v>
      </c>
    </row>
    <row r="1669" spans="1:8" ht="15.75" customHeight="1" x14ac:dyDescent="0.25">
      <c r="A1669" s="38" t="s">
        <v>2462</v>
      </c>
      <c r="B1669" s="38" t="s">
        <v>24</v>
      </c>
      <c r="C1669" s="39">
        <v>6920.64</v>
      </c>
      <c r="D1669" s="38" t="s">
        <v>45</v>
      </c>
      <c r="E1669" s="38" t="s">
        <v>477</v>
      </c>
      <c r="F1669" s="40">
        <v>1260</v>
      </c>
      <c r="G1669" s="39">
        <v>8720006.4000000004</v>
      </c>
      <c r="H1669" s="41" t="s">
        <v>2001</v>
      </c>
    </row>
    <row r="1670" spans="1:8" ht="15.75" customHeight="1" x14ac:dyDescent="0.25">
      <c r="A1670" s="38" t="s">
        <v>2462</v>
      </c>
      <c r="B1670" s="38" t="s">
        <v>24</v>
      </c>
      <c r="C1670" s="39">
        <v>8972.43</v>
      </c>
      <c r="D1670" s="38" t="s">
        <v>85</v>
      </c>
      <c r="E1670" s="38" t="s">
        <v>851</v>
      </c>
      <c r="F1670" s="40">
        <v>1260</v>
      </c>
      <c r="G1670" s="39">
        <v>11305261.800000001</v>
      </c>
      <c r="H1670" s="41" t="s">
        <v>2002</v>
      </c>
    </row>
    <row r="1671" spans="1:8" ht="15.75" customHeight="1" x14ac:dyDescent="0.25">
      <c r="A1671" s="38" t="s">
        <v>2462</v>
      </c>
      <c r="B1671" s="38" t="s">
        <v>261</v>
      </c>
      <c r="C1671" s="39">
        <v>18445.21</v>
      </c>
      <c r="D1671" s="38" t="s">
        <v>70</v>
      </c>
      <c r="E1671" s="38" t="s">
        <v>2003</v>
      </c>
      <c r="F1671" s="40">
        <v>1260</v>
      </c>
      <c r="G1671" s="39">
        <v>23240964.600000001</v>
      </c>
      <c r="H1671" s="41" t="s">
        <v>2004</v>
      </c>
    </row>
    <row r="1672" spans="1:8" ht="15.75" customHeight="1" x14ac:dyDescent="0.25">
      <c r="A1672" s="38" t="s">
        <v>2462</v>
      </c>
      <c r="B1672" s="38" t="s">
        <v>52</v>
      </c>
      <c r="C1672" s="39">
        <v>40540.79</v>
      </c>
      <c r="D1672" s="38" t="s">
        <v>40</v>
      </c>
      <c r="E1672" s="38" t="s">
        <v>906</v>
      </c>
      <c r="F1672" s="40">
        <v>1260</v>
      </c>
      <c r="G1672" s="39">
        <v>51081395.399999999</v>
      </c>
      <c r="H1672" s="38" t="s">
        <v>2005</v>
      </c>
    </row>
    <row r="1673" spans="1:8" ht="15.75" customHeight="1" x14ac:dyDescent="0.25">
      <c r="A1673" s="38" t="s">
        <v>2462</v>
      </c>
      <c r="B1673" s="38" t="s">
        <v>24</v>
      </c>
      <c r="C1673" s="39">
        <v>42659.97</v>
      </c>
      <c r="D1673" s="38" t="s">
        <v>29</v>
      </c>
      <c r="E1673" s="38" t="s">
        <v>2006</v>
      </c>
      <c r="F1673" s="40">
        <v>1260</v>
      </c>
      <c r="G1673" s="39">
        <v>53751562.200000003</v>
      </c>
      <c r="H1673" s="38" t="s">
        <v>2007</v>
      </c>
    </row>
    <row r="1674" spans="1:8" ht="15.75" customHeight="1" x14ac:dyDescent="0.25">
      <c r="A1674" s="38" t="s">
        <v>2462</v>
      </c>
      <c r="B1674" s="38" t="s">
        <v>24</v>
      </c>
      <c r="C1674" s="39">
        <v>43168.92</v>
      </c>
      <c r="D1674" s="38" t="s">
        <v>67</v>
      </c>
      <c r="E1674" s="38" t="s">
        <v>1404</v>
      </c>
      <c r="F1674" s="40">
        <v>1260</v>
      </c>
      <c r="G1674" s="39">
        <v>54392839.200000003</v>
      </c>
      <c r="H1674" s="38" t="s">
        <v>2008</v>
      </c>
    </row>
    <row r="1675" spans="1:8" ht="15.75" customHeight="1" x14ac:dyDescent="0.25">
      <c r="C1675" s="36"/>
      <c r="F1675" s="42"/>
      <c r="G1675" s="36"/>
    </row>
    <row r="1676" spans="1:8" ht="15.75" customHeight="1" x14ac:dyDescent="0.25">
      <c r="A1676" s="93" t="s">
        <v>2009</v>
      </c>
      <c r="B1676" s="94"/>
      <c r="C1676" s="94"/>
      <c r="D1676" s="94"/>
      <c r="E1676" s="94"/>
      <c r="F1676" s="94"/>
      <c r="G1676" s="94"/>
      <c r="H1676" s="95"/>
    </row>
    <row r="1677" spans="1:8" ht="15.75" customHeight="1" x14ac:dyDescent="0.25">
      <c r="C1677" s="36"/>
      <c r="E1677" s="1" t="s">
        <v>2347</v>
      </c>
      <c r="F1677" s="37">
        <v>2160</v>
      </c>
      <c r="G1677" s="36"/>
    </row>
    <row r="1678" spans="1:8" ht="15.75" customHeight="1" x14ac:dyDescent="0.25">
      <c r="A1678" s="38" t="s">
        <v>11</v>
      </c>
      <c r="B1678" s="38" t="s">
        <v>12</v>
      </c>
      <c r="C1678" s="38" t="s">
        <v>13</v>
      </c>
      <c r="D1678" s="38" t="s">
        <v>17</v>
      </c>
      <c r="E1678" s="38" t="s">
        <v>18</v>
      </c>
      <c r="F1678" s="38" t="s">
        <v>19</v>
      </c>
      <c r="G1678" s="38" t="s">
        <v>20</v>
      </c>
      <c r="H1678" s="38" t="s">
        <v>21</v>
      </c>
    </row>
    <row r="1679" spans="1:8" ht="15.75" customHeight="1" x14ac:dyDescent="0.25">
      <c r="A1679" s="38" t="s">
        <v>2463</v>
      </c>
      <c r="B1679" s="38" t="s">
        <v>24</v>
      </c>
      <c r="C1679" s="39">
        <v>22116.33</v>
      </c>
      <c r="D1679" s="38" t="s">
        <v>29</v>
      </c>
      <c r="E1679" s="38" t="s">
        <v>2011</v>
      </c>
      <c r="F1679" s="40">
        <v>2160</v>
      </c>
      <c r="G1679" s="39">
        <v>47771272.799999997</v>
      </c>
      <c r="H1679" s="38" t="s">
        <v>2012</v>
      </c>
    </row>
    <row r="1680" spans="1:8" ht="15.75" customHeight="1" x14ac:dyDescent="0.25">
      <c r="A1680" s="38" t="s">
        <v>2463</v>
      </c>
      <c r="B1680" s="38" t="s">
        <v>24</v>
      </c>
      <c r="C1680" s="39">
        <v>37141</v>
      </c>
      <c r="D1680" s="38" t="s">
        <v>54</v>
      </c>
      <c r="E1680" s="38" t="s">
        <v>2013</v>
      </c>
      <c r="F1680" s="40">
        <v>2160</v>
      </c>
      <c r="G1680" s="39">
        <v>80224560</v>
      </c>
      <c r="H1680" s="41" t="s">
        <v>2014</v>
      </c>
    </row>
    <row r="1681" spans="1:8" ht="15.75" customHeight="1" x14ac:dyDescent="0.25">
      <c r="A1681" s="38" t="s">
        <v>2463</v>
      </c>
      <c r="B1681" s="38" t="s">
        <v>24</v>
      </c>
      <c r="C1681" s="39">
        <v>38890.089999999997</v>
      </c>
      <c r="D1681" s="38" t="s">
        <v>67</v>
      </c>
      <c r="E1681" s="38" t="s">
        <v>496</v>
      </c>
      <c r="F1681" s="40">
        <v>2160</v>
      </c>
      <c r="G1681" s="39">
        <v>84002594.400000006</v>
      </c>
      <c r="H1681" s="38" t="s">
        <v>2015</v>
      </c>
    </row>
    <row r="1682" spans="1:8" ht="15.75" customHeight="1" x14ac:dyDescent="0.25">
      <c r="A1682" s="38" t="s">
        <v>2463</v>
      </c>
      <c r="B1682" s="38" t="s">
        <v>24</v>
      </c>
      <c r="C1682" s="39">
        <v>47849.279999999999</v>
      </c>
      <c r="D1682" s="38" t="s">
        <v>398</v>
      </c>
      <c r="E1682" s="38" t="s">
        <v>2016</v>
      </c>
      <c r="F1682" s="40">
        <v>2160</v>
      </c>
      <c r="G1682" s="39">
        <v>103354444.8</v>
      </c>
      <c r="H1682" s="41" t="s">
        <v>2017</v>
      </c>
    </row>
    <row r="1683" spans="1:8" ht="15.75" customHeight="1" x14ac:dyDescent="0.25">
      <c r="A1683" s="38" t="s">
        <v>2463</v>
      </c>
      <c r="B1683" s="38" t="s">
        <v>24</v>
      </c>
      <c r="C1683" s="39">
        <v>53640.98</v>
      </c>
      <c r="D1683" s="38" t="s">
        <v>70</v>
      </c>
      <c r="E1683" s="38" t="s">
        <v>2018</v>
      </c>
      <c r="F1683" s="40">
        <v>2160</v>
      </c>
      <c r="G1683" s="39">
        <v>115864516.8</v>
      </c>
      <c r="H1683" s="41" t="s">
        <v>2019</v>
      </c>
    </row>
    <row r="1684" spans="1:8" ht="15.75" customHeight="1" x14ac:dyDescent="0.25">
      <c r="A1684" s="38" t="s">
        <v>2463</v>
      </c>
      <c r="B1684" s="38" t="s">
        <v>28</v>
      </c>
      <c r="C1684" s="39">
        <v>54099.39</v>
      </c>
      <c r="D1684" s="38" t="s">
        <v>70</v>
      </c>
      <c r="E1684" s="38" t="s">
        <v>2020</v>
      </c>
      <c r="F1684" s="40">
        <v>2160</v>
      </c>
      <c r="G1684" s="39">
        <v>116854682.40000001</v>
      </c>
      <c r="H1684" s="41" t="s">
        <v>2021</v>
      </c>
    </row>
    <row r="1685" spans="1:8" ht="15.75" customHeight="1" x14ac:dyDescent="0.25">
      <c r="A1685" s="38" t="s">
        <v>2463</v>
      </c>
      <c r="B1685" s="38" t="s">
        <v>24</v>
      </c>
      <c r="C1685" s="39">
        <v>54680.42</v>
      </c>
      <c r="D1685" s="38" t="s">
        <v>163</v>
      </c>
      <c r="E1685" s="38" t="s">
        <v>2022</v>
      </c>
      <c r="F1685" s="40">
        <v>2160</v>
      </c>
      <c r="G1685" s="39">
        <v>118109707.2</v>
      </c>
      <c r="H1685" s="41" t="s">
        <v>2023</v>
      </c>
    </row>
    <row r="1686" spans="1:8" ht="15.75" customHeight="1" x14ac:dyDescent="0.25">
      <c r="A1686" s="38" t="s">
        <v>2463</v>
      </c>
      <c r="B1686" s="38" t="s">
        <v>24</v>
      </c>
      <c r="C1686" s="39">
        <v>55996.85</v>
      </c>
      <c r="D1686" s="38" t="s">
        <v>40</v>
      </c>
      <c r="E1686" s="38" t="s">
        <v>697</v>
      </c>
      <c r="F1686" s="40">
        <v>2160</v>
      </c>
      <c r="G1686" s="39">
        <v>120953196</v>
      </c>
      <c r="H1686" s="38" t="s">
        <v>2024</v>
      </c>
    </row>
    <row r="1687" spans="1:8" ht="15.75" customHeight="1" x14ac:dyDescent="0.25">
      <c r="A1687" s="38" t="s">
        <v>2463</v>
      </c>
      <c r="B1687" s="38" t="s">
        <v>24</v>
      </c>
      <c r="C1687" s="39">
        <v>56758.879999999997</v>
      </c>
      <c r="D1687" s="38" t="s">
        <v>48</v>
      </c>
      <c r="E1687" s="38" t="s">
        <v>2025</v>
      </c>
      <c r="F1687" s="40">
        <v>2160</v>
      </c>
      <c r="G1687" s="39">
        <v>122599180.8</v>
      </c>
      <c r="H1687" s="41" t="s">
        <v>2026</v>
      </c>
    </row>
    <row r="1688" spans="1:8" ht="15.75" customHeight="1" x14ac:dyDescent="0.25">
      <c r="A1688" s="38" t="s">
        <v>2463</v>
      </c>
      <c r="B1688" s="38" t="s">
        <v>24</v>
      </c>
      <c r="C1688" s="39">
        <v>62031.57</v>
      </c>
      <c r="D1688" s="38" t="s">
        <v>45</v>
      </c>
      <c r="E1688" s="38" t="s">
        <v>851</v>
      </c>
      <c r="F1688" s="40">
        <v>2160</v>
      </c>
      <c r="G1688" s="39">
        <v>133988191.2</v>
      </c>
      <c r="H1688" s="41" t="s">
        <v>2027</v>
      </c>
    </row>
    <row r="1689" spans="1:8" ht="15.75" customHeight="1" x14ac:dyDescent="0.25">
      <c r="A1689" s="38" t="s">
        <v>2463</v>
      </c>
      <c r="B1689" s="38" t="s">
        <v>28</v>
      </c>
      <c r="C1689" s="39">
        <v>62031.57</v>
      </c>
      <c r="D1689" s="38" t="s">
        <v>45</v>
      </c>
      <c r="E1689" s="38" t="s">
        <v>500</v>
      </c>
      <c r="F1689" s="40">
        <v>2160</v>
      </c>
      <c r="G1689" s="39">
        <v>133988191.2</v>
      </c>
      <c r="H1689" s="41" t="s">
        <v>2028</v>
      </c>
    </row>
    <row r="1690" spans="1:8" ht="15.75" customHeight="1" x14ac:dyDescent="0.25">
      <c r="A1690" s="38" t="s">
        <v>2463</v>
      </c>
      <c r="B1690" s="38" t="s">
        <v>24</v>
      </c>
      <c r="C1690" s="39">
        <v>79089.02</v>
      </c>
      <c r="D1690" s="38" t="s">
        <v>85</v>
      </c>
      <c r="E1690" s="38" t="s">
        <v>851</v>
      </c>
      <c r="F1690" s="40">
        <v>2160</v>
      </c>
      <c r="G1690" s="39">
        <v>170832283.19999999</v>
      </c>
      <c r="H1690" s="38" t="s">
        <v>2029</v>
      </c>
    </row>
    <row r="1691" spans="1:8" ht="15.75" customHeight="1" x14ac:dyDescent="0.25">
      <c r="C1691" s="36"/>
      <c r="F1691" s="42"/>
      <c r="G1691" s="36"/>
    </row>
    <row r="1692" spans="1:8" ht="15.75" customHeight="1" x14ac:dyDescent="0.25">
      <c r="A1692" s="93" t="s">
        <v>2030</v>
      </c>
      <c r="B1692" s="94"/>
      <c r="C1692" s="94"/>
      <c r="D1692" s="94"/>
      <c r="E1692" s="94"/>
      <c r="F1692" s="94"/>
      <c r="G1692" s="94"/>
      <c r="H1692" s="95"/>
    </row>
    <row r="1693" spans="1:8" ht="15.75" customHeight="1" x14ac:dyDescent="0.25">
      <c r="C1693" s="36"/>
      <c r="E1693" s="1" t="s">
        <v>2347</v>
      </c>
      <c r="F1693" s="37">
        <v>120</v>
      </c>
      <c r="G1693" s="36"/>
    </row>
    <row r="1694" spans="1:8" ht="15.75" customHeight="1" x14ac:dyDescent="0.25">
      <c r="A1694" s="38" t="s">
        <v>11</v>
      </c>
      <c r="B1694" s="38" t="s">
        <v>12</v>
      </c>
      <c r="C1694" s="38" t="s">
        <v>13</v>
      </c>
      <c r="D1694" s="38" t="s">
        <v>17</v>
      </c>
      <c r="E1694" s="38" t="s">
        <v>18</v>
      </c>
      <c r="F1694" s="38" t="s">
        <v>19</v>
      </c>
      <c r="G1694" s="38" t="s">
        <v>20</v>
      </c>
      <c r="H1694" s="38" t="s">
        <v>21</v>
      </c>
    </row>
    <row r="1695" spans="1:8" ht="15.75" customHeight="1" x14ac:dyDescent="0.25">
      <c r="A1695" s="38" t="s">
        <v>2464</v>
      </c>
      <c r="B1695" s="38" t="s">
        <v>24</v>
      </c>
      <c r="C1695" s="39">
        <v>15133.51</v>
      </c>
      <c r="D1695" s="38" t="s">
        <v>67</v>
      </c>
      <c r="E1695" s="38" t="s">
        <v>496</v>
      </c>
      <c r="F1695" s="40">
        <v>120</v>
      </c>
      <c r="G1695" s="39">
        <v>1816021.2</v>
      </c>
      <c r="H1695" s="38" t="s">
        <v>2032</v>
      </c>
    </row>
    <row r="1696" spans="1:8" ht="15.75" customHeight="1" x14ac:dyDescent="0.25">
      <c r="A1696" s="38" t="s">
        <v>2464</v>
      </c>
      <c r="B1696" s="38" t="s">
        <v>24</v>
      </c>
      <c r="C1696" s="39">
        <v>16167</v>
      </c>
      <c r="D1696" s="38" t="s">
        <v>54</v>
      </c>
      <c r="E1696" s="38" t="s">
        <v>2013</v>
      </c>
      <c r="F1696" s="40">
        <v>120</v>
      </c>
      <c r="G1696" s="39">
        <v>1940040</v>
      </c>
      <c r="H1696" s="41" t="s">
        <v>2033</v>
      </c>
    </row>
    <row r="1697" spans="1:8" ht="15.75" customHeight="1" x14ac:dyDescent="0.25">
      <c r="A1697" s="38" t="s">
        <v>2464</v>
      </c>
      <c r="B1697" s="38" t="s">
        <v>24</v>
      </c>
      <c r="C1697" s="39">
        <v>18585.990000000002</v>
      </c>
      <c r="D1697" s="38" t="s">
        <v>398</v>
      </c>
      <c r="E1697" s="38" t="s">
        <v>2016</v>
      </c>
      <c r="F1697" s="40">
        <v>120</v>
      </c>
      <c r="G1697" s="39">
        <v>2230318.7999999998</v>
      </c>
      <c r="H1697" s="41" t="s">
        <v>2034</v>
      </c>
    </row>
    <row r="1698" spans="1:8" ht="15.75" customHeight="1" x14ac:dyDescent="0.25">
      <c r="A1698" s="38" t="s">
        <v>2464</v>
      </c>
      <c r="B1698" s="38" t="s">
        <v>28</v>
      </c>
      <c r="C1698" s="39">
        <v>21013.7</v>
      </c>
      <c r="D1698" s="38" t="s">
        <v>70</v>
      </c>
      <c r="E1698" s="38" t="s">
        <v>2035</v>
      </c>
      <c r="F1698" s="40">
        <v>120</v>
      </c>
      <c r="G1698" s="39">
        <v>2521644</v>
      </c>
      <c r="H1698" s="38" t="s">
        <v>2036</v>
      </c>
    </row>
    <row r="1699" spans="1:8" ht="15.75" customHeight="1" x14ac:dyDescent="0.25">
      <c r="A1699" s="38" t="s">
        <v>2464</v>
      </c>
      <c r="B1699" s="38" t="s">
        <v>24</v>
      </c>
      <c r="C1699" s="39">
        <v>21347.49</v>
      </c>
      <c r="D1699" s="38" t="s">
        <v>163</v>
      </c>
      <c r="E1699" s="38" t="s">
        <v>2037</v>
      </c>
      <c r="F1699" s="40">
        <v>120</v>
      </c>
      <c r="G1699" s="39">
        <v>2561698.7999999998</v>
      </c>
      <c r="H1699" s="41" t="s">
        <v>2038</v>
      </c>
    </row>
    <row r="1700" spans="1:8" ht="15.75" customHeight="1" x14ac:dyDescent="0.25">
      <c r="A1700" s="38" t="s">
        <v>2464</v>
      </c>
      <c r="B1700" s="38" t="s">
        <v>24</v>
      </c>
      <c r="C1700" s="39">
        <v>23199.23</v>
      </c>
      <c r="D1700" s="38" t="s">
        <v>40</v>
      </c>
      <c r="E1700" s="38" t="s">
        <v>697</v>
      </c>
      <c r="F1700" s="40">
        <v>120</v>
      </c>
      <c r="G1700" s="39">
        <v>2783907.6</v>
      </c>
      <c r="H1700" s="38" t="s">
        <v>2039</v>
      </c>
    </row>
    <row r="1701" spans="1:8" ht="15.75" customHeight="1" x14ac:dyDescent="0.25">
      <c r="A1701" s="38" t="s">
        <v>2464</v>
      </c>
      <c r="B1701" s="38" t="s">
        <v>24</v>
      </c>
      <c r="C1701" s="39">
        <v>24376.23</v>
      </c>
      <c r="D1701" s="38" t="s">
        <v>70</v>
      </c>
      <c r="E1701" s="38" t="s">
        <v>2040</v>
      </c>
      <c r="F1701" s="40">
        <v>120</v>
      </c>
      <c r="G1701" s="39">
        <v>2925147.6</v>
      </c>
      <c r="H1701" s="41" t="s">
        <v>2041</v>
      </c>
    </row>
    <row r="1702" spans="1:8" ht="15.75" customHeight="1" x14ac:dyDescent="0.25">
      <c r="A1702" s="38" t="s">
        <v>2464</v>
      </c>
      <c r="B1702" s="38" t="s">
        <v>24</v>
      </c>
      <c r="C1702" s="39">
        <v>25790.29</v>
      </c>
      <c r="D1702" s="38" t="s">
        <v>48</v>
      </c>
      <c r="E1702" s="38" t="s">
        <v>851</v>
      </c>
      <c r="F1702" s="40">
        <v>120</v>
      </c>
      <c r="G1702" s="39">
        <v>3094834.8</v>
      </c>
      <c r="H1702" s="41" t="s">
        <v>2042</v>
      </c>
    </row>
    <row r="1703" spans="1:8" ht="15.75" customHeight="1" x14ac:dyDescent="0.25">
      <c r="A1703" s="38" t="s">
        <v>2464</v>
      </c>
      <c r="B1703" s="38" t="s">
        <v>24</v>
      </c>
      <c r="C1703" s="39">
        <v>35940.57</v>
      </c>
      <c r="D1703" s="38" t="s">
        <v>85</v>
      </c>
      <c r="E1703" s="38" t="s">
        <v>851</v>
      </c>
      <c r="F1703" s="40">
        <v>120</v>
      </c>
      <c r="G1703" s="39">
        <v>4312868.4000000004</v>
      </c>
      <c r="H1703" s="38" t="s">
        <v>2043</v>
      </c>
    </row>
    <row r="1704" spans="1:8" ht="15.75" customHeight="1" x14ac:dyDescent="0.25">
      <c r="A1704" s="38" t="s">
        <v>2464</v>
      </c>
      <c r="B1704" s="38" t="s">
        <v>24</v>
      </c>
      <c r="C1704" s="39">
        <v>61471.21</v>
      </c>
      <c r="D1704" s="38" t="s">
        <v>29</v>
      </c>
      <c r="E1704" s="38" t="s">
        <v>2011</v>
      </c>
      <c r="F1704" s="40">
        <v>120</v>
      </c>
      <c r="G1704" s="39">
        <v>7376545.2000000002</v>
      </c>
      <c r="H1704" s="38" t="s">
        <v>2012</v>
      </c>
    </row>
    <row r="1705" spans="1:8" ht="15.75" customHeight="1" x14ac:dyDescent="0.25">
      <c r="A1705" s="38" t="s">
        <v>2464</v>
      </c>
      <c r="B1705" s="38" t="s">
        <v>24</v>
      </c>
      <c r="C1705" s="39">
        <v>69632.649999999994</v>
      </c>
      <c r="D1705" s="38" t="s">
        <v>45</v>
      </c>
      <c r="E1705" s="38" t="s">
        <v>851</v>
      </c>
      <c r="F1705" s="40">
        <v>120</v>
      </c>
      <c r="G1705" s="39">
        <v>8355918</v>
      </c>
      <c r="H1705" s="41" t="s">
        <v>2044</v>
      </c>
    </row>
    <row r="1706" spans="1:8" ht="15.75" customHeight="1" x14ac:dyDescent="0.25">
      <c r="A1706" s="38" t="s">
        <v>2464</v>
      </c>
      <c r="B1706" s="38" t="s">
        <v>28</v>
      </c>
      <c r="C1706" s="39">
        <v>69632.649999999994</v>
      </c>
      <c r="D1706" s="38" t="s">
        <v>45</v>
      </c>
      <c r="E1706" s="38" t="s">
        <v>500</v>
      </c>
      <c r="F1706" s="40">
        <v>120</v>
      </c>
      <c r="G1706" s="39">
        <v>8355918</v>
      </c>
      <c r="H1706" s="41" t="s">
        <v>2045</v>
      </c>
    </row>
    <row r="1707" spans="1:8" ht="15.75" customHeight="1" x14ac:dyDescent="0.25">
      <c r="C1707" s="36"/>
      <c r="F1707" s="42"/>
      <c r="G1707" s="36"/>
    </row>
    <row r="1708" spans="1:8" ht="15.75" customHeight="1" x14ac:dyDescent="0.25">
      <c r="A1708" s="93" t="s">
        <v>2046</v>
      </c>
      <c r="B1708" s="94"/>
      <c r="C1708" s="94"/>
      <c r="D1708" s="94"/>
      <c r="E1708" s="94"/>
      <c r="F1708" s="94"/>
      <c r="G1708" s="94"/>
      <c r="H1708" s="95"/>
    </row>
    <row r="1709" spans="1:8" ht="15.75" customHeight="1" x14ac:dyDescent="0.25">
      <c r="C1709" s="36"/>
      <c r="E1709" s="1" t="s">
        <v>2347</v>
      </c>
      <c r="F1709" s="37">
        <v>96</v>
      </c>
      <c r="G1709" s="36"/>
    </row>
    <row r="1710" spans="1:8" ht="15.75" customHeight="1" x14ac:dyDescent="0.25">
      <c r="A1710" s="38" t="s">
        <v>11</v>
      </c>
      <c r="B1710" s="38" t="s">
        <v>12</v>
      </c>
      <c r="C1710" s="38" t="s">
        <v>13</v>
      </c>
      <c r="D1710" s="38" t="s">
        <v>17</v>
      </c>
      <c r="E1710" s="38" t="s">
        <v>18</v>
      </c>
      <c r="F1710" s="38" t="s">
        <v>19</v>
      </c>
      <c r="G1710" s="38" t="s">
        <v>20</v>
      </c>
      <c r="H1710" s="38" t="s">
        <v>21</v>
      </c>
    </row>
    <row r="1711" spans="1:8" ht="15.75" customHeight="1" x14ac:dyDescent="0.25">
      <c r="A1711" s="38" t="s">
        <v>2465</v>
      </c>
      <c r="B1711" s="38" t="s">
        <v>24</v>
      </c>
      <c r="C1711" s="39">
        <v>440278.58</v>
      </c>
      <c r="D1711" s="38" t="s">
        <v>45</v>
      </c>
      <c r="E1711" s="38" t="s">
        <v>1808</v>
      </c>
      <c r="F1711" s="40">
        <v>96</v>
      </c>
      <c r="G1711" s="39">
        <v>42266743.68</v>
      </c>
      <c r="H1711" s="41" t="s">
        <v>2048</v>
      </c>
    </row>
    <row r="1712" spans="1:8" ht="15.75" customHeight="1" x14ac:dyDescent="0.25">
      <c r="A1712" s="38" t="s">
        <v>2465</v>
      </c>
      <c r="B1712" s="38" t="s">
        <v>24</v>
      </c>
      <c r="C1712" s="39">
        <v>553090.92000000004</v>
      </c>
      <c r="D1712" s="38" t="s">
        <v>85</v>
      </c>
      <c r="E1712" s="38" t="s">
        <v>1808</v>
      </c>
      <c r="F1712" s="40">
        <v>96</v>
      </c>
      <c r="G1712" s="39">
        <v>53096728.32</v>
      </c>
      <c r="H1712" s="41" t="s">
        <v>2049</v>
      </c>
    </row>
    <row r="1713" spans="1:8" ht="15.75" customHeight="1" x14ac:dyDescent="0.25">
      <c r="C1713" s="36"/>
      <c r="F1713" s="42"/>
      <c r="G1713" s="36"/>
    </row>
    <row r="1714" spans="1:8" ht="15.75" customHeight="1" x14ac:dyDescent="0.25">
      <c r="A1714" s="93" t="s">
        <v>2050</v>
      </c>
      <c r="B1714" s="94"/>
      <c r="C1714" s="94"/>
      <c r="D1714" s="94"/>
      <c r="E1714" s="94"/>
      <c r="F1714" s="94"/>
      <c r="G1714" s="94"/>
      <c r="H1714" s="95"/>
    </row>
    <row r="1715" spans="1:8" ht="15.75" customHeight="1" x14ac:dyDescent="0.25">
      <c r="C1715" s="36"/>
      <c r="E1715" s="1" t="s">
        <v>2347</v>
      </c>
      <c r="F1715" s="37">
        <v>4320</v>
      </c>
      <c r="G1715" s="36"/>
    </row>
    <row r="1716" spans="1:8" ht="15.75" customHeight="1" x14ac:dyDescent="0.25">
      <c r="A1716" s="38" t="s">
        <v>11</v>
      </c>
      <c r="B1716" s="38" t="s">
        <v>12</v>
      </c>
      <c r="C1716" s="38" t="s">
        <v>13</v>
      </c>
      <c r="D1716" s="38" t="s">
        <v>17</v>
      </c>
      <c r="E1716" s="38" t="s">
        <v>18</v>
      </c>
      <c r="F1716" s="38" t="s">
        <v>19</v>
      </c>
      <c r="G1716" s="38" t="s">
        <v>20</v>
      </c>
      <c r="H1716" s="38" t="s">
        <v>21</v>
      </c>
    </row>
    <row r="1717" spans="1:8" ht="15.75" customHeight="1" x14ac:dyDescent="0.25">
      <c r="A1717" s="38" t="s">
        <v>2466</v>
      </c>
      <c r="B1717" s="38" t="s">
        <v>24</v>
      </c>
      <c r="C1717" s="39">
        <v>34602.269999999997</v>
      </c>
      <c r="D1717" s="38" t="s">
        <v>67</v>
      </c>
      <c r="E1717" s="38" t="s">
        <v>496</v>
      </c>
      <c r="F1717" s="40">
        <v>4320</v>
      </c>
      <c r="G1717" s="39">
        <v>149481806.40000001</v>
      </c>
      <c r="H1717" s="38" t="s">
        <v>2052</v>
      </c>
    </row>
    <row r="1718" spans="1:8" ht="15.75" customHeight="1" x14ac:dyDescent="0.25">
      <c r="A1718" s="38" t="s">
        <v>2466</v>
      </c>
      <c r="B1718" s="38" t="s">
        <v>28</v>
      </c>
      <c r="C1718" s="39">
        <v>52767.85</v>
      </c>
      <c r="D1718" s="38" t="s">
        <v>67</v>
      </c>
      <c r="E1718" s="38" t="s">
        <v>2053</v>
      </c>
      <c r="F1718" s="40">
        <v>4320</v>
      </c>
      <c r="G1718" s="39">
        <v>227957112</v>
      </c>
      <c r="H1718" s="38" t="s">
        <v>2054</v>
      </c>
    </row>
    <row r="1719" spans="1:8" ht="15.75" customHeight="1" x14ac:dyDescent="0.25">
      <c r="A1719" s="38" t="s">
        <v>2466</v>
      </c>
      <c r="B1719" s="38" t="s">
        <v>24</v>
      </c>
      <c r="C1719" s="39">
        <v>59492.05</v>
      </c>
      <c r="D1719" s="38" t="s">
        <v>40</v>
      </c>
      <c r="E1719" s="38" t="s">
        <v>500</v>
      </c>
      <c r="F1719" s="40">
        <v>4320</v>
      </c>
      <c r="G1719" s="39">
        <v>257005656</v>
      </c>
      <c r="H1719" s="38" t="s">
        <v>2055</v>
      </c>
    </row>
    <row r="1720" spans="1:8" ht="15.75" customHeight="1" x14ac:dyDescent="0.25">
      <c r="A1720" s="38" t="s">
        <v>2466</v>
      </c>
      <c r="B1720" s="38" t="s">
        <v>24</v>
      </c>
      <c r="C1720" s="39">
        <v>60555.55</v>
      </c>
      <c r="D1720" s="38" t="s">
        <v>222</v>
      </c>
      <c r="E1720" s="38" t="s">
        <v>500</v>
      </c>
      <c r="F1720" s="40">
        <v>4320</v>
      </c>
      <c r="G1720" s="39">
        <v>261599976</v>
      </c>
      <c r="H1720" s="38" t="s">
        <v>2056</v>
      </c>
    </row>
    <row r="1721" spans="1:8" ht="15.75" customHeight="1" x14ac:dyDescent="0.25">
      <c r="A1721" s="38" t="s">
        <v>2466</v>
      </c>
      <c r="B1721" s="38" t="s">
        <v>24</v>
      </c>
      <c r="C1721" s="39">
        <v>84821.96</v>
      </c>
      <c r="D1721" s="38" t="s">
        <v>398</v>
      </c>
      <c r="E1721" s="38" t="s">
        <v>2057</v>
      </c>
      <c r="F1721" s="40">
        <v>4320</v>
      </c>
      <c r="G1721" s="39">
        <v>366430867.19999999</v>
      </c>
      <c r="H1721" s="41" t="s">
        <v>2058</v>
      </c>
    </row>
    <row r="1722" spans="1:8" ht="15.75" customHeight="1" x14ac:dyDescent="0.25">
      <c r="A1722" s="38" t="s">
        <v>2466</v>
      </c>
      <c r="B1722" s="38" t="s">
        <v>24</v>
      </c>
      <c r="C1722" s="39">
        <v>103548.83</v>
      </c>
      <c r="D1722" s="38" t="s">
        <v>45</v>
      </c>
      <c r="E1722" s="38" t="s">
        <v>2059</v>
      </c>
      <c r="F1722" s="40">
        <v>4320</v>
      </c>
      <c r="G1722" s="39">
        <v>447330945.60000002</v>
      </c>
      <c r="H1722" s="41" t="s">
        <v>2060</v>
      </c>
    </row>
    <row r="1723" spans="1:8" ht="15.75" customHeight="1" x14ac:dyDescent="0.25">
      <c r="A1723" s="38" t="s">
        <v>2466</v>
      </c>
      <c r="B1723" s="38" t="s">
        <v>24</v>
      </c>
      <c r="C1723" s="39">
        <v>5696768</v>
      </c>
      <c r="D1723" s="38" t="s">
        <v>48</v>
      </c>
      <c r="E1723" s="38" t="s">
        <v>2061</v>
      </c>
      <c r="F1723" s="40">
        <v>4320</v>
      </c>
      <c r="G1723" s="39">
        <v>24610037760</v>
      </c>
      <c r="H1723" s="41" t="s">
        <v>2062</v>
      </c>
    </row>
    <row r="1724" spans="1:8" ht="15.75" customHeight="1" x14ac:dyDescent="0.25">
      <c r="C1724" s="36"/>
      <c r="F1724" s="42"/>
      <c r="G1724" s="36"/>
    </row>
    <row r="1725" spans="1:8" ht="15.75" customHeight="1" x14ac:dyDescent="0.25">
      <c r="A1725" s="93" t="s">
        <v>2063</v>
      </c>
      <c r="B1725" s="94"/>
      <c r="C1725" s="94"/>
      <c r="D1725" s="94"/>
      <c r="E1725" s="94"/>
      <c r="F1725" s="94"/>
      <c r="G1725" s="94"/>
      <c r="H1725" s="95"/>
    </row>
    <row r="1726" spans="1:8" ht="15.75" customHeight="1" x14ac:dyDescent="0.25">
      <c r="C1726" s="36"/>
      <c r="E1726" s="1" t="s">
        <v>2347</v>
      </c>
      <c r="F1726" s="37">
        <v>60</v>
      </c>
      <c r="G1726" s="36"/>
    </row>
    <row r="1727" spans="1:8" ht="15.75" customHeight="1" x14ac:dyDescent="0.25">
      <c r="A1727" s="38" t="s">
        <v>11</v>
      </c>
      <c r="B1727" s="38" t="s">
        <v>12</v>
      </c>
      <c r="C1727" s="38" t="s">
        <v>13</v>
      </c>
      <c r="D1727" s="38" t="s">
        <v>17</v>
      </c>
      <c r="E1727" s="38" t="s">
        <v>18</v>
      </c>
      <c r="F1727" s="38" t="s">
        <v>19</v>
      </c>
      <c r="G1727" s="38" t="s">
        <v>20</v>
      </c>
      <c r="H1727" s="38" t="s">
        <v>21</v>
      </c>
    </row>
    <row r="1728" spans="1:8" ht="15.75" customHeight="1" x14ac:dyDescent="0.25">
      <c r="A1728" s="38" t="s">
        <v>2467</v>
      </c>
      <c r="B1728" s="38" t="s">
        <v>24</v>
      </c>
      <c r="C1728" s="39">
        <v>170221.35</v>
      </c>
      <c r="D1728" s="38" t="s">
        <v>70</v>
      </c>
      <c r="E1728" s="38" t="s">
        <v>2065</v>
      </c>
      <c r="F1728" s="40">
        <v>60</v>
      </c>
      <c r="G1728" s="39">
        <v>10213281</v>
      </c>
      <c r="H1728" s="41" t="s">
        <v>2066</v>
      </c>
    </row>
    <row r="1729" spans="1:8" ht="15.75" customHeight="1" x14ac:dyDescent="0.25">
      <c r="A1729" s="38" t="s">
        <v>2467</v>
      </c>
      <c r="B1729" s="38" t="s">
        <v>24</v>
      </c>
      <c r="C1729" s="39">
        <v>171453.24</v>
      </c>
      <c r="D1729" s="38" t="s">
        <v>40</v>
      </c>
      <c r="E1729" s="38" t="s">
        <v>477</v>
      </c>
      <c r="F1729" s="40">
        <v>60</v>
      </c>
      <c r="G1729" s="39">
        <v>10287194.4</v>
      </c>
      <c r="H1729" s="41" t="s">
        <v>2067</v>
      </c>
    </row>
    <row r="1730" spans="1:8" ht="15.75" customHeight="1" x14ac:dyDescent="0.25">
      <c r="A1730" s="38" t="s">
        <v>2467</v>
      </c>
      <c r="B1730" s="38" t="s">
        <v>24</v>
      </c>
      <c r="C1730" s="39">
        <v>172063.62</v>
      </c>
      <c r="D1730" s="38" t="s">
        <v>398</v>
      </c>
      <c r="E1730" s="38" t="s">
        <v>2068</v>
      </c>
      <c r="F1730" s="40">
        <v>60</v>
      </c>
      <c r="G1730" s="39">
        <v>10323817.199999999</v>
      </c>
      <c r="H1730" s="41" t="s">
        <v>2069</v>
      </c>
    </row>
    <row r="1731" spans="1:8" ht="15.75" customHeight="1" x14ac:dyDescent="0.25">
      <c r="A1731" s="38" t="s">
        <v>2467</v>
      </c>
      <c r="B1731" s="38" t="s">
        <v>24</v>
      </c>
      <c r="C1731" s="39">
        <v>172571.88</v>
      </c>
      <c r="D1731" s="38" t="s">
        <v>163</v>
      </c>
      <c r="E1731" s="41" t="s">
        <v>2070</v>
      </c>
      <c r="F1731" s="40">
        <v>60</v>
      </c>
      <c r="G1731" s="39">
        <v>10354312.800000001</v>
      </c>
      <c r="H1731" s="38" t="s">
        <v>2071</v>
      </c>
    </row>
    <row r="1732" spans="1:8" ht="15.75" customHeight="1" x14ac:dyDescent="0.25">
      <c r="A1732" s="38" t="s">
        <v>2467</v>
      </c>
      <c r="B1732" s="38" t="s">
        <v>24</v>
      </c>
      <c r="C1732" s="39">
        <v>173601.2</v>
      </c>
      <c r="D1732" s="38" t="s">
        <v>48</v>
      </c>
      <c r="E1732" s="38" t="s">
        <v>2072</v>
      </c>
      <c r="F1732" s="40">
        <v>60</v>
      </c>
      <c r="G1732" s="39">
        <v>10416072</v>
      </c>
      <c r="H1732" s="41" t="s">
        <v>2073</v>
      </c>
    </row>
    <row r="1733" spans="1:8" ht="15.75" customHeight="1" x14ac:dyDescent="0.25">
      <c r="A1733" s="38" t="s">
        <v>2467</v>
      </c>
      <c r="B1733" s="38" t="s">
        <v>24</v>
      </c>
      <c r="C1733" s="39">
        <v>185141.55</v>
      </c>
      <c r="D1733" s="38" t="s">
        <v>189</v>
      </c>
      <c r="E1733" s="38" t="s">
        <v>2074</v>
      </c>
      <c r="F1733" s="40">
        <v>60</v>
      </c>
      <c r="G1733" s="39">
        <v>11108493</v>
      </c>
      <c r="H1733" s="41" t="s">
        <v>2075</v>
      </c>
    </row>
    <row r="1734" spans="1:8" ht="15.75" customHeight="1" x14ac:dyDescent="0.25">
      <c r="A1734" s="38" t="s">
        <v>2467</v>
      </c>
      <c r="B1734" s="38" t="s">
        <v>24</v>
      </c>
      <c r="C1734" s="39">
        <v>197421.21</v>
      </c>
      <c r="D1734" s="38" t="s">
        <v>29</v>
      </c>
      <c r="E1734" s="38" t="s">
        <v>2076</v>
      </c>
      <c r="F1734" s="40">
        <v>60</v>
      </c>
      <c r="G1734" s="39">
        <v>11845272.6</v>
      </c>
      <c r="H1734" s="38" t="s">
        <v>2077</v>
      </c>
    </row>
    <row r="1735" spans="1:8" ht="15.75" customHeight="1" x14ac:dyDescent="0.25">
      <c r="A1735" s="38" t="s">
        <v>2467</v>
      </c>
      <c r="B1735" s="38" t="s">
        <v>24</v>
      </c>
      <c r="C1735" s="39">
        <v>202143.93</v>
      </c>
      <c r="D1735" s="38" t="s">
        <v>45</v>
      </c>
      <c r="E1735" s="38" t="s">
        <v>477</v>
      </c>
      <c r="F1735" s="40">
        <v>60</v>
      </c>
      <c r="G1735" s="39">
        <v>12128635.800000001</v>
      </c>
      <c r="H1735" s="41" t="s">
        <v>2078</v>
      </c>
    </row>
    <row r="1736" spans="1:8" ht="15.75" customHeight="1" x14ac:dyDescent="0.25">
      <c r="A1736" s="38" t="s">
        <v>2467</v>
      </c>
      <c r="B1736" s="38" t="s">
        <v>24</v>
      </c>
      <c r="C1736" s="39">
        <v>205222</v>
      </c>
      <c r="D1736" s="38" t="s">
        <v>54</v>
      </c>
      <c r="E1736" s="38" t="s">
        <v>2068</v>
      </c>
      <c r="F1736" s="40">
        <v>60</v>
      </c>
      <c r="G1736" s="39">
        <v>12313320</v>
      </c>
      <c r="H1736" s="41" t="s">
        <v>2079</v>
      </c>
    </row>
    <row r="1737" spans="1:8" ht="15.75" customHeight="1" x14ac:dyDescent="0.25">
      <c r="C1737" s="36"/>
      <c r="F1737" s="42"/>
      <c r="G1737" s="36"/>
    </row>
    <row r="1738" spans="1:8" ht="15.75" customHeight="1" x14ac:dyDescent="0.25">
      <c r="A1738" s="93" t="s">
        <v>2080</v>
      </c>
      <c r="B1738" s="94"/>
      <c r="C1738" s="94"/>
      <c r="D1738" s="94"/>
      <c r="E1738" s="94"/>
      <c r="F1738" s="94"/>
      <c r="G1738" s="94"/>
      <c r="H1738" s="95"/>
    </row>
    <row r="1739" spans="1:8" ht="15.75" customHeight="1" x14ac:dyDescent="0.25">
      <c r="C1739" s="36"/>
      <c r="E1739" s="1" t="s">
        <v>2347</v>
      </c>
      <c r="F1739" s="37">
        <v>76</v>
      </c>
      <c r="G1739" s="36"/>
    </row>
    <row r="1740" spans="1:8" ht="15.75" customHeight="1" x14ac:dyDescent="0.25">
      <c r="A1740" s="38" t="s">
        <v>11</v>
      </c>
      <c r="B1740" s="38" t="s">
        <v>12</v>
      </c>
      <c r="C1740" s="38" t="s">
        <v>13</v>
      </c>
      <c r="D1740" s="38" t="s">
        <v>17</v>
      </c>
      <c r="E1740" s="38" t="s">
        <v>18</v>
      </c>
      <c r="F1740" s="38" t="s">
        <v>19</v>
      </c>
      <c r="G1740" s="38" t="s">
        <v>20</v>
      </c>
      <c r="H1740" s="38" t="s">
        <v>21</v>
      </c>
    </row>
    <row r="1741" spans="1:8" ht="15.75" customHeight="1" x14ac:dyDescent="0.25">
      <c r="A1741" s="38" t="s">
        <v>2468</v>
      </c>
      <c r="B1741" s="38" t="s">
        <v>24</v>
      </c>
      <c r="C1741" s="39">
        <v>23555</v>
      </c>
      <c r="D1741" s="38" t="s">
        <v>54</v>
      </c>
      <c r="E1741" s="38" t="s">
        <v>2082</v>
      </c>
      <c r="F1741" s="40">
        <v>76</v>
      </c>
      <c r="G1741" s="39">
        <v>1790180</v>
      </c>
      <c r="H1741" s="41" t="s">
        <v>2083</v>
      </c>
    </row>
    <row r="1742" spans="1:8" ht="15.75" customHeight="1" x14ac:dyDescent="0.25">
      <c r="A1742" s="38" t="s">
        <v>2468</v>
      </c>
      <c r="B1742" s="38" t="s">
        <v>24</v>
      </c>
      <c r="C1742" s="39">
        <v>23893.61</v>
      </c>
      <c r="D1742" s="38" t="s">
        <v>70</v>
      </c>
      <c r="E1742" s="38" t="s">
        <v>2084</v>
      </c>
      <c r="F1742" s="40">
        <v>76</v>
      </c>
      <c r="G1742" s="39">
        <v>1815914.36</v>
      </c>
      <c r="H1742" s="41" t="s">
        <v>2085</v>
      </c>
    </row>
    <row r="1743" spans="1:8" ht="15.75" customHeight="1" x14ac:dyDescent="0.25">
      <c r="A1743" s="38" t="s">
        <v>2468</v>
      </c>
      <c r="B1743" s="38" t="s">
        <v>24</v>
      </c>
      <c r="C1743" s="39">
        <v>26863.32</v>
      </c>
      <c r="D1743" s="38" t="s">
        <v>40</v>
      </c>
      <c r="E1743" s="38" t="s">
        <v>506</v>
      </c>
      <c r="F1743" s="40">
        <v>76</v>
      </c>
      <c r="G1743" s="39">
        <v>2041612.32</v>
      </c>
      <c r="H1743" s="41" t="s">
        <v>2086</v>
      </c>
    </row>
    <row r="1744" spans="1:8" ht="15.75" customHeight="1" x14ac:dyDescent="0.25">
      <c r="A1744" s="38" t="s">
        <v>2468</v>
      </c>
      <c r="B1744" s="38" t="s">
        <v>24</v>
      </c>
      <c r="C1744" s="39">
        <v>27861.03</v>
      </c>
      <c r="D1744" s="38" t="s">
        <v>156</v>
      </c>
      <c r="E1744" s="38" t="s">
        <v>506</v>
      </c>
      <c r="F1744" s="40">
        <v>76</v>
      </c>
      <c r="G1744" s="39">
        <v>2117438.2799999998</v>
      </c>
      <c r="H1744" s="38" t="s">
        <v>2087</v>
      </c>
    </row>
    <row r="1745" spans="1:8" ht="15.75" customHeight="1" x14ac:dyDescent="0.25">
      <c r="A1745" s="38" t="s">
        <v>2468</v>
      </c>
      <c r="B1745" s="38" t="s">
        <v>24</v>
      </c>
      <c r="C1745" s="39">
        <v>30347.18</v>
      </c>
      <c r="D1745" s="38" t="s">
        <v>29</v>
      </c>
      <c r="E1745" s="38" t="s">
        <v>2088</v>
      </c>
      <c r="F1745" s="40">
        <v>76</v>
      </c>
      <c r="G1745" s="39">
        <v>2306385.6800000002</v>
      </c>
      <c r="H1745" s="38" t="s">
        <v>2089</v>
      </c>
    </row>
    <row r="1746" spans="1:8" ht="15.75" customHeight="1" x14ac:dyDescent="0.25">
      <c r="A1746" s="38" t="s">
        <v>2468</v>
      </c>
      <c r="B1746" s="38" t="s">
        <v>24</v>
      </c>
      <c r="C1746" s="39">
        <v>34143.22</v>
      </c>
      <c r="D1746" s="38" t="s">
        <v>45</v>
      </c>
      <c r="E1746" s="38" t="s">
        <v>506</v>
      </c>
      <c r="F1746" s="40">
        <v>76</v>
      </c>
      <c r="G1746" s="39">
        <v>2594884.7200000002</v>
      </c>
      <c r="H1746" s="41" t="s">
        <v>2090</v>
      </c>
    </row>
    <row r="1747" spans="1:8" ht="15.75" customHeight="1" x14ac:dyDescent="0.25">
      <c r="C1747" s="36"/>
      <c r="F1747" s="42"/>
      <c r="G1747" s="36"/>
    </row>
    <row r="1748" spans="1:8" ht="15.75" customHeight="1" x14ac:dyDescent="0.25">
      <c r="A1748" s="93" t="s">
        <v>2091</v>
      </c>
      <c r="B1748" s="94"/>
      <c r="C1748" s="94"/>
      <c r="D1748" s="94"/>
      <c r="E1748" s="94"/>
      <c r="F1748" s="94"/>
      <c r="G1748" s="94"/>
      <c r="H1748" s="95"/>
    </row>
    <row r="1749" spans="1:8" ht="15.75" customHeight="1" x14ac:dyDescent="0.25">
      <c r="C1749" s="36"/>
      <c r="E1749" s="1" t="s">
        <v>2347</v>
      </c>
      <c r="F1749" s="37">
        <v>960</v>
      </c>
      <c r="G1749" s="36"/>
    </row>
    <row r="1750" spans="1:8" ht="15.75" customHeight="1" x14ac:dyDescent="0.25">
      <c r="A1750" s="38" t="s">
        <v>11</v>
      </c>
      <c r="B1750" s="38" t="s">
        <v>12</v>
      </c>
      <c r="C1750" s="38" t="s">
        <v>13</v>
      </c>
      <c r="D1750" s="38" t="s">
        <v>17</v>
      </c>
      <c r="E1750" s="38" t="s">
        <v>18</v>
      </c>
      <c r="F1750" s="38" t="s">
        <v>19</v>
      </c>
      <c r="G1750" s="38" t="s">
        <v>20</v>
      </c>
      <c r="H1750" s="38" t="s">
        <v>21</v>
      </c>
    </row>
    <row r="1751" spans="1:8" ht="15.75" customHeight="1" x14ac:dyDescent="0.25">
      <c r="A1751" s="38" t="s">
        <v>2469</v>
      </c>
      <c r="B1751" s="38" t="s">
        <v>24</v>
      </c>
      <c r="C1751" s="39">
        <v>1902071.36</v>
      </c>
      <c r="D1751" s="38" t="s">
        <v>67</v>
      </c>
      <c r="E1751" s="38" t="s">
        <v>403</v>
      </c>
      <c r="F1751" s="40">
        <v>960</v>
      </c>
      <c r="G1751" s="39">
        <v>1825988505.5999999</v>
      </c>
      <c r="H1751" s="41" t="s">
        <v>2093</v>
      </c>
    </row>
    <row r="1752" spans="1:8" ht="15.75" customHeight="1" x14ac:dyDescent="0.25">
      <c r="A1752" s="38" t="s">
        <v>2469</v>
      </c>
      <c r="B1752" s="38" t="s">
        <v>24</v>
      </c>
      <c r="C1752" s="39">
        <v>1917072.88</v>
      </c>
      <c r="D1752" s="38" t="s">
        <v>398</v>
      </c>
      <c r="E1752" s="38" t="s">
        <v>2094</v>
      </c>
      <c r="F1752" s="40">
        <v>960</v>
      </c>
      <c r="G1752" s="39">
        <v>1840389964.8</v>
      </c>
      <c r="H1752" s="41" t="s">
        <v>2095</v>
      </c>
    </row>
    <row r="1753" spans="1:8" ht="15.75" customHeight="1" x14ac:dyDescent="0.25">
      <c r="A1753" s="38" t="s">
        <v>2469</v>
      </c>
      <c r="B1753" s="38" t="s">
        <v>24</v>
      </c>
      <c r="C1753" s="39">
        <v>1939542.16</v>
      </c>
      <c r="D1753" s="38" t="s">
        <v>70</v>
      </c>
      <c r="E1753" s="38" t="s">
        <v>2096</v>
      </c>
      <c r="F1753" s="40">
        <v>960</v>
      </c>
      <c r="G1753" s="39">
        <v>1861960473.5999999</v>
      </c>
      <c r="H1753" s="41" t="s">
        <v>2097</v>
      </c>
    </row>
    <row r="1754" spans="1:8" ht="15.75" customHeight="1" x14ac:dyDescent="0.25">
      <c r="A1754" s="38" t="s">
        <v>2469</v>
      </c>
      <c r="B1754" s="38" t="s">
        <v>24</v>
      </c>
      <c r="C1754" s="39">
        <v>1966931.99</v>
      </c>
      <c r="D1754" s="38" t="s">
        <v>409</v>
      </c>
      <c r="E1754" s="38" t="s">
        <v>2094</v>
      </c>
      <c r="F1754" s="40">
        <v>960</v>
      </c>
      <c r="G1754" s="39">
        <v>1888254710.4000001</v>
      </c>
      <c r="H1754" s="41" t="s">
        <v>2098</v>
      </c>
    </row>
    <row r="1755" spans="1:8" ht="15.75" customHeight="1" x14ac:dyDescent="0.25">
      <c r="A1755" s="38" t="s">
        <v>2469</v>
      </c>
      <c r="B1755" s="38" t="s">
        <v>24</v>
      </c>
      <c r="C1755" s="39">
        <v>1968515.9</v>
      </c>
      <c r="D1755" s="38" t="s">
        <v>48</v>
      </c>
      <c r="E1755" s="38" t="s">
        <v>2099</v>
      </c>
      <c r="F1755" s="40">
        <v>960</v>
      </c>
      <c r="G1755" s="39">
        <v>1889775264</v>
      </c>
      <c r="H1755" s="41" t="s">
        <v>2100</v>
      </c>
    </row>
    <row r="1756" spans="1:8" ht="15.75" customHeight="1" x14ac:dyDescent="0.25">
      <c r="A1756" s="38" t="s">
        <v>2469</v>
      </c>
      <c r="B1756" s="38" t="s">
        <v>24</v>
      </c>
      <c r="C1756" s="39">
        <v>2166775.89</v>
      </c>
      <c r="D1756" s="38" t="s">
        <v>45</v>
      </c>
      <c r="E1756" s="38" t="s">
        <v>2094</v>
      </c>
      <c r="F1756" s="40">
        <v>960</v>
      </c>
      <c r="G1756" s="39">
        <v>2080104854.4000001</v>
      </c>
      <c r="H1756" s="41" t="s">
        <v>2101</v>
      </c>
    </row>
    <row r="1757" spans="1:8" ht="15.75" customHeight="1" x14ac:dyDescent="0.25">
      <c r="A1757" s="38" t="s">
        <v>2469</v>
      </c>
      <c r="B1757" s="38" t="s">
        <v>24</v>
      </c>
      <c r="C1757" s="39">
        <v>2201231.62</v>
      </c>
      <c r="D1757" s="38" t="s">
        <v>29</v>
      </c>
      <c r="E1757" s="38" t="s">
        <v>2102</v>
      </c>
      <c r="F1757" s="40">
        <v>960</v>
      </c>
      <c r="G1757" s="39">
        <v>2113182355.2</v>
      </c>
      <c r="H1757" s="38" t="s">
        <v>2103</v>
      </c>
    </row>
    <row r="1758" spans="1:8" ht="15.75" customHeight="1" x14ac:dyDescent="0.25">
      <c r="A1758" s="38" t="s">
        <v>2469</v>
      </c>
      <c r="B1758" s="38" t="s">
        <v>24</v>
      </c>
      <c r="C1758" s="39">
        <v>3123517.89</v>
      </c>
      <c r="D1758" s="38" t="s">
        <v>40</v>
      </c>
      <c r="E1758" s="38" t="s">
        <v>411</v>
      </c>
      <c r="F1758" s="40">
        <v>960</v>
      </c>
      <c r="G1758" s="39">
        <v>2998577174.4000001</v>
      </c>
      <c r="H1758" s="41" t="s">
        <v>2104</v>
      </c>
    </row>
    <row r="1759" spans="1:8" ht="15.75" customHeight="1" x14ac:dyDescent="0.25">
      <c r="C1759" s="36"/>
      <c r="F1759" s="42"/>
      <c r="G1759" s="36"/>
    </row>
    <row r="1760" spans="1:8" ht="15.75" customHeight="1" x14ac:dyDescent="0.25">
      <c r="A1760" s="93" t="s">
        <v>2105</v>
      </c>
      <c r="B1760" s="94"/>
      <c r="C1760" s="94"/>
      <c r="D1760" s="94"/>
      <c r="E1760" s="94"/>
      <c r="F1760" s="94"/>
      <c r="G1760" s="94"/>
      <c r="H1760" s="95"/>
    </row>
    <row r="1761" spans="1:8" ht="15.75" customHeight="1" x14ac:dyDescent="0.25">
      <c r="C1761" s="36"/>
      <c r="E1761" s="1" t="s">
        <v>2347</v>
      </c>
      <c r="F1761" s="37">
        <v>1440</v>
      </c>
      <c r="G1761" s="36"/>
    </row>
    <row r="1762" spans="1:8" ht="15.75" customHeight="1" x14ac:dyDescent="0.25">
      <c r="A1762" s="38" t="s">
        <v>11</v>
      </c>
      <c r="B1762" s="38" t="s">
        <v>12</v>
      </c>
      <c r="C1762" s="38" t="s">
        <v>13</v>
      </c>
      <c r="D1762" s="38" t="s">
        <v>17</v>
      </c>
      <c r="E1762" s="38" t="s">
        <v>18</v>
      </c>
      <c r="F1762" s="38" t="s">
        <v>19</v>
      </c>
      <c r="G1762" s="38" t="s">
        <v>20</v>
      </c>
      <c r="H1762" s="38" t="s">
        <v>21</v>
      </c>
    </row>
    <row r="1763" spans="1:8" ht="15.75" customHeight="1" x14ac:dyDescent="0.25">
      <c r="A1763" s="38" t="s">
        <v>2470</v>
      </c>
      <c r="B1763" s="38" t="s">
        <v>24</v>
      </c>
      <c r="C1763" s="39">
        <v>2800</v>
      </c>
      <c r="D1763" s="38" t="s">
        <v>54</v>
      </c>
      <c r="E1763" s="38" t="s">
        <v>2107</v>
      </c>
      <c r="F1763" s="40">
        <v>1440</v>
      </c>
      <c r="G1763" s="39">
        <v>4032000</v>
      </c>
      <c r="H1763" s="41" t="s">
        <v>2108</v>
      </c>
    </row>
    <row r="1764" spans="1:8" ht="15.75" customHeight="1" x14ac:dyDescent="0.25">
      <c r="A1764" s="38" t="s">
        <v>2470</v>
      </c>
      <c r="B1764" s="38" t="s">
        <v>28</v>
      </c>
      <c r="C1764" s="39">
        <v>4402.3100000000004</v>
      </c>
      <c r="D1764" s="38" t="s">
        <v>29</v>
      </c>
      <c r="E1764" s="38" t="s">
        <v>2109</v>
      </c>
      <c r="F1764" s="40">
        <v>1440</v>
      </c>
      <c r="G1764" s="39">
        <v>6339326.4000000004</v>
      </c>
      <c r="H1764" s="38" t="s">
        <v>2110</v>
      </c>
    </row>
    <row r="1765" spans="1:8" ht="15.75" customHeight="1" x14ac:dyDescent="0.25">
      <c r="A1765" s="38" t="s">
        <v>2470</v>
      </c>
      <c r="B1765" s="38" t="s">
        <v>24</v>
      </c>
      <c r="C1765" s="39">
        <v>4572.99</v>
      </c>
      <c r="D1765" s="38" t="s">
        <v>70</v>
      </c>
      <c r="E1765" s="38" t="s">
        <v>2111</v>
      </c>
      <c r="F1765" s="40">
        <v>1440</v>
      </c>
      <c r="G1765" s="39">
        <v>6585105.5999999996</v>
      </c>
      <c r="H1765" s="41" t="s">
        <v>2112</v>
      </c>
    </row>
    <row r="1766" spans="1:8" ht="15.75" customHeight="1" x14ac:dyDescent="0.25">
      <c r="A1766" s="38" t="s">
        <v>2470</v>
      </c>
      <c r="B1766" s="38" t="s">
        <v>24</v>
      </c>
      <c r="C1766" s="39">
        <v>4836.88</v>
      </c>
      <c r="D1766" s="38" t="s">
        <v>48</v>
      </c>
      <c r="E1766" s="38" t="s">
        <v>2113</v>
      </c>
      <c r="F1766" s="40">
        <v>1440</v>
      </c>
      <c r="G1766" s="39">
        <v>6965107.2000000002</v>
      </c>
      <c r="H1766" s="41" t="s">
        <v>2114</v>
      </c>
    </row>
    <row r="1767" spans="1:8" ht="15.75" customHeight="1" x14ac:dyDescent="0.25">
      <c r="A1767" s="38" t="s">
        <v>2470</v>
      </c>
      <c r="B1767" s="38" t="s">
        <v>24</v>
      </c>
      <c r="C1767" s="39">
        <v>5149.55</v>
      </c>
      <c r="D1767" s="38" t="s">
        <v>45</v>
      </c>
      <c r="E1767" s="38" t="s">
        <v>481</v>
      </c>
      <c r="F1767" s="40">
        <v>1440</v>
      </c>
      <c r="G1767" s="39">
        <v>7415352</v>
      </c>
      <c r="H1767" s="41" t="s">
        <v>2115</v>
      </c>
    </row>
    <row r="1768" spans="1:8" ht="15.75" customHeight="1" x14ac:dyDescent="0.25">
      <c r="A1768" s="38" t="s">
        <v>2470</v>
      </c>
      <c r="B1768" s="38" t="s">
        <v>28</v>
      </c>
      <c r="C1768" s="39">
        <v>5149.55</v>
      </c>
      <c r="D1768" s="38" t="s">
        <v>45</v>
      </c>
      <c r="E1768" s="38" t="s">
        <v>851</v>
      </c>
      <c r="F1768" s="40">
        <v>1440</v>
      </c>
      <c r="G1768" s="39">
        <v>7415352</v>
      </c>
      <c r="H1768" s="41" t="s">
        <v>2116</v>
      </c>
    </row>
    <row r="1769" spans="1:8" ht="15.75" customHeight="1" x14ac:dyDescent="0.25">
      <c r="A1769" s="38" t="s">
        <v>2470</v>
      </c>
      <c r="B1769" s="38" t="s">
        <v>24</v>
      </c>
      <c r="C1769" s="39">
        <v>5183.07</v>
      </c>
      <c r="D1769" s="38" t="s">
        <v>40</v>
      </c>
      <c r="E1769" s="38" t="s">
        <v>1808</v>
      </c>
      <c r="F1769" s="40">
        <v>1440</v>
      </c>
      <c r="G1769" s="39">
        <v>7463620.7999999998</v>
      </c>
      <c r="H1769" s="38" t="s">
        <v>2117</v>
      </c>
    </row>
    <row r="1770" spans="1:8" ht="15.75" customHeight="1" x14ac:dyDescent="0.25">
      <c r="A1770" s="38" t="s">
        <v>2470</v>
      </c>
      <c r="B1770" s="38" t="s">
        <v>24</v>
      </c>
      <c r="C1770" s="39">
        <v>5814.27</v>
      </c>
      <c r="D1770" s="38" t="s">
        <v>29</v>
      </c>
      <c r="E1770" s="38" t="s">
        <v>2118</v>
      </c>
      <c r="F1770" s="40">
        <v>1440</v>
      </c>
      <c r="G1770" s="39">
        <v>8372548.7999999998</v>
      </c>
      <c r="H1770" s="38" t="s">
        <v>2119</v>
      </c>
    </row>
    <row r="1771" spans="1:8" ht="15.75" customHeight="1" x14ac:dyDescent="0.25">
      <c r="A1771" s="38" t="s">
        <v>2470</v>
      </c>
      <c r="B1771" s="38" t="s">
        <v>24</v>
      </c>
      <c r="C1771" s="39">
        <v>6525.93</v>
      </c>
      <c r="D1771" s="38" t="s">
        <v>85</v>
      </c>
      <c r="E1771" s="38" t="s">
        <v>851</v>
      </c>
      <c r="F1771" s="40">
        <v>1440</v>
      </c>
      <c r="G1771" s="39">
        <v>9397339.1999999993</v>
      </c>
      <c r="H1771" s="38" t="s">
        <v>2120</v>
      </c>
    </row>
    <row r="1772" spans="1:8" ht="15.75" customHeight="1" x14ac:dyDescent="0.25">
      <c r="C1772" s="36"/>
      <c r="F1772" s="42"/>
      <c r="G1772" s="36"/>
    </row>
    <row r="1773" spans="1:8" ht="15.75" customHeight="1" x14ac:dyDescent="0.25">
      <c r="A1773" s="93" t="s">
        <v>2121</v>
      </c>
      <c r="B1773" s="94"/>
      <c r="C1773" s="94"/>
      <c r="D1773" s="94"/>
      <c r="E1773" s="94"/>
      <c r="F1773" s="94"/>
      <c r="G1773" s="94"/>
      <c r="H1773" s="95"/>
    </row>
    <row r="1774" spans="1:8" ht="15.75" customHeight="1" x14ac:dyDescent="0.25">
      <c r="C1774" s="36"/>
      <c r="E1774" s="1" t="s">
        <v>2347</v>
      </c>
      <c r="F1774" s="37">
        <v>1200</v>
      </c>
      <c r="G1774" s="36"/>
    </row>
    <row r="1775" spans="1:8" ht="15.75" customHeight="1" x14ac:dyDescent="0.25">
      <c r="A1775" s="38" t="s">
        <v>11</v>
      </c>
      <c r="B1775" s="38" t="s">
        <v>12</v>
      </c>
      <c r="C1775" s="38" t="s">
        <v>13</v>
      </c>
      <c r="D1775" s="38" t="s">
        <v>17</v>
      </c>
      <c r="E1775" s="38" t="s">
        <v>18</v>
      </c>
      <c r="F1775" s="38" t="s">
        <v>19</v>
      </c>
      <c r="G1775" s="38" t="s">
        <v>20</v>
      </c>
      <c r="H1775" s="38" t="s">
        <v>21</v>
      </c>
    </row>
    <row r="1776" spans="1:8" ht="15.75" customHeight="1" x14ac:dyDescent="0.25">
      <c r="A1776" s="38" t="s">
        <v>2471</v>
      </c>
      <c r="B1776" s="38" t="s">
        <v>24</v>
      </c>
      <c r="C1776" s="39">
        <v>3918515.31</v>
      </c>
      <c r="D1776" s="38" t="s">
        <v>67</v>
      </c>
      <c r="E1776" s="38" t="s">
        <v>549</v>
      </c>
      <c r="F1776" s="40">
        <v>1200</v>
      </c>
      <c r="G1776" s="39">
        <v>4702218372</v>
      </c>
      <c r="H1776" s="41" t="s">
        <v>2123</v>
      </c>
    </row>
    <row r="1777" spans="1:8" ht="15.75" customHeight="1" x14ac:dyDescent="0.25">
      <c r="A1777" s="38" t="s">
        <v>2471</v>
      </c>
      <c r="B1777" s="38" t="s">
        <v>24</v>
      </c>
      <c r="C1777" s="39">
        <v>3966258.49</v>
      </c>
      <c r="D1777" s="38" t="s">
        <v>40</v>
      </c>
      <c r="E1777" s="38" t="s">
        <v>543</v>
      </c>
      <c r="F1777" s="40">
        <v>1200</v>
      </c>
      <c r="G1777" s="39">
        <v>4759510188</v>
      </c>
      <c r="H1777" s="41" t="s">
        <v>2124</v>
      </c>
    </row>
    <row r="1778" spans="1:8" ht="15.75" customHeight="1" x14ac:dyDescent="0.25">
      <c r="A1778" s="38" t="s">
        <v>2471</v>
      </c>
      <c r="B1778" s="38" t="s">
        <v>24</v>
      </c>
      <c r="C1778" s="39">
        <v>4084503.61</v>
      </c>
      <c r="D1778" s="38" t="s">
        <v>70</v>
      </c>
      <c r="E1778" s="38" t="s">
        <v>2125</v>
      </c>
      <c r="F1778" s="40">
        <v>1200</v>
      </c>
      <c r="G1778" s="39">
        <v>4901404332</v>
      </c>
      <c r="H1778" s="41" t="s">
        <v>2126</v>
      </c>
    </row>
    <row r="1779" spans="1:8" ht="15.75" customHeight="1" x14ac:dyDescent="0.25">
      <c r="A1779" s="38" t="s">
        <v>2471</v>
      </c>
      <c r="B1779" s="38" t="s">
        <v>24</v>
      </c>
      <c r="C1779" s="39">
        <v>4142184.16</v>
      </c>
      <c r="D1779" s="38" t="s">
        <v>48</v>
      </c>
      <c r="E1779" s="38" t="s">
        <v>2127</v>
      </c>
      <c r="F1779" s="40">
        <v>1200</v>
      </c>
      <c r="G1779" s="39">
        <v>4970620992</v>
      </c>
      <c r="H1779" s="41" t="s">
        <v>2128</v>
      </c>
    </row>
    <row r="1780" spans="1:8" ht="15.75" customHeight="1" x14ac:dyDescent="0.25">
      <c r="A1780" s="38" t="s">
        <v>2471</v>
      </c>
      <c r="B1780" s="38" t="s">
        <v>24</v>
      </c>
      <c r="C1780" s="39">
        <v>4260422.51</v>
      </c>
      <c r="D1780" s="38" t="s">
        <v>409</v>
      </c>
      <c r="E1780" s="38" t="s">
        <v>2129</v>
      </c>
      <c r="F1780" s="40">
        <v>1200</v>
      </c>
      <c r="G1780" s="39">
        <v>5112507012</v>
      </c>
      <c r="H1780" s="41" t="s">
        <v>2130</v>
      </c>
    </row>
    <row r="1781" spans="1:8" ht="15.75" customHeight="1" x14ac:dyDescent="0.25">
      <c r="A1781" s="38" t="s">
        <v>2471</v>
      </c>
      <c r="B1781" s="38" t="s">
        <v>24</v>
      </c>
      <c r="C1781" s="39">
        <v>4302369.0599999996</v>
      </c>
      <c r="D1781" s="38" t="s">
        <v>398</v>
      </c>
      <c r="E1781" s="38" t="s">
        <v>2129</v>
      </c>
      <c r="F1781" s="40">
        <v>1200</v>
      </c>
      <c r="G1781" s="39">
        <v>5162842872</v>
      </c>
      <c r="H1781" s="41" t="s">
        <v>2131</v>
      </c>
    </row>
    <row r="1782" spans="1:8" ht="15.75" customHeight="1" x14ac:dyDescent="0.25">
      <c r="A1782" s="38" t="s">
        <v>2471</v>
      </c>
      <c r="B1782" s="38" t="s">
        <v>24</v>
      </c>
      <c r="C1782" s="39">
        <v>4489112</v>
      </c>
      <c r="D1782" s="38" t="s">
        <v>443</v>
      </c>
      <c r="E1782" s="38" t="s">
        <v>2132</v>
      </c>
      <c r="F1782" s="40">
        <v>1200</v>
      </c>
      <c r="G1782" s="39">
        <v>5386934400</v>
      </c>
      <c r="H1782" s="41" t="s">
        <v>2133</v>
      </c>
    </row>
    <row r="1783" spans="1:8" ht="15.75" customHeight="1" x14ac:dyDescent="0.25">
      <c r="A1783" s="38" t="s">
        <v>2471</v>
      </c>
      <c r="B1783" s="38" t="s">
        <v>24</v>
      </c>
      <c r="C1783" s="39">
        <v>4989744.21</v>
      </c>
      <c r="D1783" s="38" t="s">
        <v>45</v>
      </c>
      <c r="E1783" s="38" t="s">
        <v>543</v>
      </c>
      <c r="F1783" s="40">
        <v>1200</v>
      </c>
      <c r="G1783" s="39">
        <v>5987693052</v>
      </c>
      <c r="H1783" s="41" t="s">
        <v>2134</v>
      </c>
    </row>
    <row r="1784" spans="1:8" ht="15.75" customHeight="1" x14ac:dyDescent="0.25">
      <c r="A1784" s="38" t="s">
        <v>2471</v>
      </c>
      <c r="B1784" s="38" t="s">
        <v>24</v>
      </c>
      <c r="C1784" s="39">
        <v>5551059.9699999997</v>
      </c>
      <c r="D1784" s="38" t="s">
        <v>29</v>
      </c>
      <c r="E1784" s="38" t="s">
        <v>2135</v>
      </c>
      <c r="F1784" s="40">
        <v>1200</v>
      </c>
      <c r="G1784" s="39">
        <v>6661271964</v>
      </c>
      <c r="H1784" s="38" t="s">
        <v>2136</v>
      </c>
    </row>
    <row r="1785" spans="1:8" ht="15.75" customHeight="1" x14ac:dyDescent="0.25">
      <c r="C1785" s="36"/>
      <c r="F1785" s="42"/>
      <c r="G1785" s="36"/>
    </row>
    <row r="1786" spans="1:8" ht="15.75" customHeight="1" x14ac:dyDescent="0.25">
      <c r="A1786" s="93" t="s">
        <v>2137</v>
      </c>
      <c r="B1786" s="94"/>
      <c r="C1786" s="94"/>
      <c r="D1786" s="94"/>
      <c r="E1786" s="94"/>
      <c r="F1786" s="94"/>
      <c r="G1786" s="94"/>
      <c r="H1786" s="95"/>
    </row>
    <row r="1787" spans="1:8" ht="15.75" customHeight="1" x14ac:dyDescent="0.25">
      <c r="C1787" s="36"/>
      <c r="E1787" s="1" t="s">
        <v>2347</v>
      </c>
      <c r="F1787" s="37">
        <v>240</v>
      </c>
      <c r="G1787" s="36"/>
    </row>
    <row r="1788" spans="1:8" ht="15.75" customHeight="1" x14ac:dyDescent="0.25">
      <c r="A1788" s="38" t="s">
        <v>11</v>
      </c>
      <c r="B1788" s="38" t="s">
        <v>12</v>
      </c>
      <c r="C1788" s="38" t="s">
        <v>13</v>
      </c>
      <c r="D1788" s="38" t="s">
        <v>17</v>
      </c>
      <c r="E1788" s="38" t="s">
        <v>18</v>
      </c>
      <c r="F1788" s="38" t="s">
        <v>19</v>
      </c>
      <c r="G1788" s="38" t="s">
        <v>20</v>
      </c>
      <c r="H1788" s="38" t="s">
        <v>21</v>
      </c>
    </row>
    <row r="1789" spans="1:8" ht="15.75" customHeight="1" x14ac:dyDescent="0.25">
      <c r="A1789" s="38" t="s">
        <v>2472</v>
      </c>
      <c r="B1789" s="38" t="s">
        <v>28</v>
      </c>
      <c r="C1789" s="39">
        <v>34126.400000000001</v>
      </c>
      <c r="D1789" s="38" t="s">
        <v>70</v>
      </c>
      <c r="E1789" s="38" t="s">
        <v>2139</v>
      </c>
      <c r="F1789" s="40">
        <v>240</v>
      </c>
      <c r="G1789" s="39">
        <v>8190336</v>
      </c>
      <c r="H1789" s="41" t="s">
        <v>2140</v>
      </c>
    </row>
    <row r="1790" spans="1:8" ht="15.75" customHeight="1" x14ac:dyDescent="0.25">
      <c r="A1790" s="38" t="s">
        <v>2472</v>
      </c>
      <c r="B1790" s="38" t="s">
        <v>24</v>
      </c>
      <c r="C1790" s="39">
        <v>34480.58</v>
      </c>
      <c r="D1790" s="38" t="s">
        <v>40</v>
      </c>
      <c r="E1790" s="38" t="s">
        <v>477</v>
      </c>
      <c r="F1790" s="40">
        <v>240</v>
      </c>
      <c r="G1790" s="39">
        <v>8275339.2000000002</v>
      </c>
      <c r="H1790" s="41" t="s">
        <v>2141</v>
      </c>
    </row>
    <row r="1791" spans="1:8" ht="15.75" customHeight="1" x14ac:dyDescent="0.25">
      <c r="A1791" s="38" t="s">
        <v>2472</v>
      </c>
      <c r="B1791" s="38" t="s">
        <v>24</v>
      </c>
      <c r="C1791" s="39">
        <v>34800.92</v>
      </c>
      <c r="D1791" s="38" t="s">
        <v>163</v>
      </c>
      <c r="E1791" s="41" t="s">
        <v>2142</v>
      </c>
      <c r="F1791" s="40">
        <v>240</v>
      </c>
      <c r="G1791" s="39">
        <v>8352220.7999999998</v>
      </c>
      <c r="H1791" s="38" t="s">
        <v>2143</v>
      </c>
    </row>
    <row r="1792" spans="1:8" ht="15.75" customHeight="1" x14ac:dyDescent="0.25">
      <c r="A1792" s="38" t="s">
        <v>2472</v>
      </c>
      <c r="B1792" s="38" t="s">
        <v>24</v>
      </c>
      <c r="C1792" s="39">
        <v>36412.31</v>
      </c>
      <c r="D1792" s="38" t="s">
        <v>29</v>
      </c>
      <c r="E1792" s="38" t="s">
        <v>2144</v>
      </c>
      <c r="F1792" s="40">
        <v>240</v>
      </c>
      <c r="G1792" s="39">
        <v>8738954.4000000004</v>
      </c>
      <c r="H1792" s="38" t="s">
        <v>2145</v>
      </c>
    </row>
    <row r="1793" spans="1:8" ht="15.75" customHeight="1" x14ac:dyDescent="0.25">
      <c r="A1793" s="38" t="s">
        <v>2472</v>
      </c>
      <c r="B1793" s="38" t="s">
        <v>24</v>
      </c>
      <c r="C1793" s="39">
        <v>36652</v>
      </c>
      <c r="D1793" s="38" t="s">
        <v>48</v>
      </c>
      <c r="E1793" s="38" t="s">
        <v>2146</v>
      </c>
      <c r="F1793" s="40">
        <v>240</v>
      </c>
      <c r="G1793" s="39">
        <v>8796480</v>
      </c>
      <c r="H1793" s="41" t="s">
        <v>2147</v>
      </c>
    </row>
    <row r="1794" spans="1:8" ht="15.75" customHeight="1" x14ac:dyDescent="0.25">
      <c r="A1794" s="38" t="s">
        <v>2472</v>
      </c>
      <c r="B1794" s="38" t="s">
        <v>24</v>
      </c>
      <c r="C1794" s="39">
        <v>41066.67</v>
      </c>
      <c r="D1794" s="38" t="s">
        <v>45</v>
      </c>
      <c r="E1794" s="38" t="s">
        <v>477</v>
      </c>
      <c r="F1794" s="40">
        <v>240</v>
      </c>
      <c r="G1794" s="39">
        <v>9856000.8000000007</v>
      </c>
      <c r="H1794" s="41" t="s">
        <v>2148</v>
      </c>
    </row>
    <row r="1795" spans="1:8" ht="15.75" customHeight="1" x14ac:dyDescent="0.25">
      <c r="A1795" s="38" t="s">
        <v>2472</v>
      </c>
      <c r="B1795" s="38" t="s">
        <v>24</v>
      </c>
      <c r="C1795" s="39">
        <v>41203</v>
      </c>
      <c r="D1795" s="38" t="s">
        <v>54</v>
      </c>
      <c r="E1795" s="38" t="s">
        <v>2149</v>
      </c>
      <c r="F1795" s="40">
        <v>240</v>
      </c>
      <c r="G1795" s="39">
        <v>9888720</v>
      </c>
      <c r="H1795" s="41" t="s">
        <v>2150</v>
      </c>
    </row>
    <row r="1796" spans="1:8" ht="15.75" customHeight="1" x14ac:dyDescent="0.25">
      <c r="A1796" s="38" t="s">
        <v>2472</v>
      </c>
      <c r="B1796" s="38" t="s">
        <v>24</v>
      </c>
      <c r="C1796" s="39">
        <v>141600.4</v>
      </c>
      <c r="D1796" s="38" t="s">
        <v>70</v>
      </c>
      <c r="E1796" s="38" t="s">
        <v>2151</v>
      </c>
      <c r="F1796" s="40">
        <v>240</v>
      </c>
      <c r="G1796" s="39">
        <v>33984096</v>
      </c>
      <c r="H1796" s="41" t="s">
        <v>2152</v>
      </c>
    </row>
    <row r="1797" spans="1:8" ht="15.75" customHeight="1" x14ac:dyDescent="0.25">
      <c r="C1797" s="36"/>
      <c r="F1797" s="42"/>
      <c r="G1797" s="36"/>
    </row>
    <row r="1798" spans="1:8" ht="15.75" customHeight="1" x14ac:dyDescent="0.25">
      <c r="A1798" s="93" t="s">
        <v>2153</v>
      </c>
      <c r="B1798" s="94"/>
      <c r="C1798" s="94"/>
      <c r="D1798" s="94"/>
      <c r="E1798" s="94"/>
      <c r="F1798" s="94"/>
      <c r="G1798" s="94"/>
      <c r="H1798" s="95"/>
    </row>
    <row r="1799" spans="1:8" ht="15.75" customHeight="1" x14ac:dyDescent="0.25">
      <c r="C1799" s="36"/>
      <c r="E1799" s="1" t="s">
        <v>2347</v>
      </c>
      <c r="F1799" s="37">
        <v>720</v>
      </c>
      <c r="G1799" s="36"/>
    </row>
    <row r="1800" spans="1:8" ht="15.75" customHeight="1" x14ac:dyDescent="0.25">
      <c r="A1800" s="38" t="s">
        <v>11</v>
      </c>
      <c r="B1800" s="38" t="s">
        <v>12</v>
      </c>
      <c r="C1800" s="38" t="s">
        <v>13</v>
      </c>
      <c r="D1800" s="38" t="s">
        <v>17</v>
      </c>
      <c r="E1800" s="38" t="s">
        <v>18</v>
      </c>
      <c r="F1800" s="38" t="s">
        <v>19</v>
      </c>
      <c r="G1800" s="38" t="s">
        <v>20</v>
      </c>
      <c r="H1800" s="38" t="s">
        <v>21</v>
      </c>
    </row>
    <row r="1801" spans="1:8" ht="15.75" customHeight="1" x14ac:dyDescent="0.25">
      <c r="A1801" s="38" t="s">
        <v>2473</v>
      </c>
      <c r="B1801" s="38" t="s">
        <v>24</v>
      </c>
      <c r="C1801" s="39">
        <v>9629.49</v>
      </c>
      <c r="D1801" s="38" t="s">
        <v>67</v>
      </c>
      <c r="E1801" s="38" t="s">
        <v>496</v>
      </c>
      <c r="F1801" s="40">
        <v>720</v>
      </c>
      <c r="G1801" s="39">
        <v>6933232.7999999998</v>
      </c>
      <c r="H1801" s="38" t="s">
        <v>2155</v>
      </c>
    </row>
    <row r="1802" spans="1:8" ht="15.75" customHeight="1" x14ac:dyDescent="0.25">
      <c r="A1802" s="38" t="s">
        <v>2473</v>
      </c>
      <c r="B1802" s="38" t="s">
        <v>24</v>
      </c>
      <c r="C1802" s="39">
        <v>15293</v>
      </c>
      <c r="D1802" s="38" t="s">
        <v>54</v>
      </c>
      <c r="E1802" s="38" t="s">
        <v>2156</v>
      </c>
      <c r="F1802" s="40">
        <v>720</v>
      </c>
      <c r="G1802" s="39">
        <v>11010960</v>
      </c>
      <c r="H1802" s="41" t="s">
        <v>2157</v>
      </c>
    </row>
    <row r="1803" spans="1:8" ht="15.75" customHeight="1" x14ac:dyDescent="0.25">
      <c r="A1803" s="38" t="s">
        <v>2473</v>
      </c>
      <c r="B1803" s="38" t="s">
        <v>24</v>
      </c>
      <c r="C1803" s="39">
        <v>22977.78</v>
      </c>
      <c r="D1803" s="38" t="s">
        <v>45</v>
      </c>
      <c r="E1803" s="38" t="s">
        <v>500</v>
      </c>
      <c r="F1803" s="40">
        <v>720</v>
      </c>
      <c r="G1803" s="39">
        <v>16544001.6</v>
      </c>
      <c r="H1803" s="41" t="s">
        <v>2158</v>
      </c>
    </row>
    <row r="1804" spans="1:8" ht="15.75" customHeight="1" x14ac:dyDescent="0.25">
      <c r="A1804" s="38" t="s">
        <v>2473</v>
      </c>
      <c r="B1804" s="38" t="s">
        <v>24</v>
      </c>
      <c r="C1804" s="39">
        <v>38433.33</v>
      </c>
      <c r="D1804" s="38" t="s">
        <v>70</v>
      </c>
      <c r="E1804" s="38" t="s">
        <v>2159</v>
      </c>
      <c r="F1804" s="40">
        <v>720</v>
      </c>
      <c r="G1804" s="39">
        <v>27671997.600000001</v>
      </c>
      <c r="H1804" s="41" t="s">
        <v>2160</v>
      </c>
    </row>
    <row r="1805" spans="1:8" ht="15.75" customHeight="1" x14ac:dyDescent="0.25">
      <c r="A1805" s="38" t="s">
        <v>2473</v>
      </c>
      <c r="B1805" s="38" t="s">
        <v>24</v>
      </c>
      <c r="C1805" s="39">
        <v>40690.639999999999</v>
      </c>
      <c r="D1805" s="38" t="s">
        <v>48</v>
      </c>
      <c r="E1805" s="38" t="s">
        <v>2161</v>
      </c>
      <c r="F1805" s="40">
        <v>720</v>
      </c>
      <c r="G1805" s="39">
        <v>29297260.800000001</v>
      </c>
      <c r="H1805" s="41" t="s">
        <v>2162</v>
      </c>
    </row>
    <row r="1806" spans="1:8" ht="15.75" customHeight="1" x14ac:dyDescent="0.25">
      <c r="A1806" s="38" t="s">
        <v>2473</v>
      </c>
      <c r="B1806" s="38" t="s">
        <v>28</v>
      </c>
      <c r="C1806" s="39">
        <v>41698.519999999997</v>
      </c>
      <c r="D1806" s="38" t="s">
        <v>29</v>
      </c>
      <c r="E1806" s="38" t="s">
        <v>2163</v>
      </c>
      <c r="F1806" s="40">
        <v>720</v>
      </c>
      <c r="G1806" s="39">
        <v>30022934.399999999</v>
      </c>
      <c r="H1806" s="38" t="s">
        <v>2164</v>
      </c>
    </row>
    <row r="1807" spans="1:8" ht="15.75" customHeight="1" x14ac:dyDescent="0.25">
      <c r="A1807" s="38" t="s">
        <v>2473</v>
      </c>
      <c r="B1807" s="38" t="s">
        <v>28</v>
      </c>
      <c r="C1807" s="39">
        <v>49687.48</v>
      </c>
      <c r="D1807" s="38" t="s">
        <v>70</v>
      </c>
      <c r="E1807" s="38" t="s">
        <v>2165</v>
      </c>
      <c r="F1807" s="40">
        <v>720</v>
      </c>
      <c r="G1807" s="39">
        <v>35774985.600000001</v>
      </c>
      <c r="H1807" s="41" t="s">
        <v>2166</v>
      </c>
    </row>
    <row r="1808" spans="1:8" ht="15.75" customHeight="1" x14ac:dyDescent="0.25">
      <c r="A1808" s="38" t="s">
        <v>2473</v>
      </c>
      <c r="B1808" s="38" t="s">
        <v>24</v>
      </c>
      <c r="C1808" s="39">
        <v>50221.13</v>
      </c>
      <c r="D1808" s="38" t="s">
        <v>163</v>
      </c>
      <c r="E1808" s="38" t="s">
        <v>2167</v>
      </c>
      <c r="F1808" s="40">
        <v>720</v>
      </c>
      <c r="G1808" s="39">
        <v>36159213.600000001</v>
      </c>
      <c r="H1808" s="38" t="s">
        <v>2168</v>
      </c>
    </row>
    <row r="1809" spans="1:8" ht="15.75" customHeight="1" x14ac:dyDescent="0.25">
      <c r="A1809" s="38" t="s">
        <v>2473</v>
      </c>
      <c r="B1809" s="38" t="s">
        <v>24</v>
      </c>
      <c r="C1809" s="39">
        <v>50734.21</v>
      </c>
      <c r="D1809" s="38" t="s">
        <v>40</v>
      </c>
      <c r="E1809" s="38" t="s">
        <v>697</v>
      </c>
      <c r="F1809" s="40">
        <v>720</v>
      </c>
      <c r="G1809" s="39">
        <v>36528631.200000003</v>
      </c>
      <c r="H1809" s="38" t="s">
        <v>2169</v>
      </c>
    </row>
    <row r="1810" spans="1:8" ht="15.75" customHeight="1" x14ac:dyDescent="0.25">
      <c r="A1810" s="38" t="s">
        <v>2473</v>
      </c>
      <c r="B1810" s="38" t="s">
        <v>28</v>
      </c>
      <c r="C1810" s="39">
        <v>52032.959999999999</v>
      </c>
      <c r="D1810" s="38" t="s">
        <v>67</v>
      </c>
      <c r="E1810" s="38" t="s">
        <v>840</v>
      </c>
      <c r="F1810" s="40">
        <v>720</v>
      </c>
      <c r="G1810" s="39">
        <v>37463731.200000003</v>
      </c>
      <c r="H1810" s="38" t="s">
        <v>2170</v>
      </c>
    </row>
    <row r="1811" spans="1:8" ht="15.75" customHeight="1" x14ac:dyDescent="0.25">
      <c r="A1811" s="38" t="s">
        <v>2473</v>
      </c>
      <c r="B1811" s="38" t="s">
        <v>24</v>
      </c>
      <c r="C1811" s="39">
        <v>56666.68</v>
      </c>
      <c r="D1811" s="38" t="s">
        <v>85</v>
      </c>
      <c r="E1811" s="38" t="s">
        <v>851</v>
      </c>
      <c r="F1811" s="40">
        <v>720</v>
      </c>
      <c r="G1811" s="39">
        <v>40800009.600000001</v>
      </c>
      <c r="H1811" s="38" t="s">
        <v>2171</v>
      </c>
    </row>
    <row r="1812" spans="1:8" ht="15.75" customHeight="1" x14ac:dyDescent="0.25">
      <c r="A1812" s="38" t="s">
        <v>2473</v>
      </c>
      <c r="B1812" s="38" t="s">
        <v>24</v>
      </c>
      <c r="C1812" s="39">
        <v>201619.43</v>
      </c>
      <c r="D1812" s="38" t="s">
        <v>29</v>
      </c>
      <c r="E1812" s="38" t="s">
        <v>2172</v>
      </c>
      <c r="F1812" s="40">
        <v>720</v>
      </c>
      <c r="G1812" s="39">
        <v>145165989.59999999</v>
      </c>
      <c r="H1812" s="38" t="s">
        <v>2173</v>
      </c>
    </row>
    <row r="1813" spans="1:8" ht="15.75" customHeight="1" x14ac:dyDescent="0.25">
      <c r="A1813" s="38" t="s">
        <v>2473</v>
      </c>
      <c r="B1813" s="38" t="s">
        <v>24</v>
      </c>
      <c r="C1813" s="39">
        <v>533363.30000000005</v>
      </c>
      <c r="D1813" s="38" t="s">
        <v>222</v>
      </c>
      <c r="E1813" s="38" t="s">
        <v>851</v>
      </c>
      <c r="F1813" s="40">
        <v>720</v>
      </c>
      <c r="G1813" s="39">
        <v>384021576</v>
      </c>
      <c r="H1813" s="38" t="s">
        <v>2174</v>
      </c>
    </row>
    <row r="1814" spans="1:8" ht="15.75" customHeight="1" x14ac:dyDescent="0.25">
      <c r="C1814" s="36"/>
      <c r="F1814" s="42"/>
      <c r="G1814" s="36"/>
    </row>
    <row r="1815" spans="1:8" ht="15.75" customHeight="1" x14ac:dyDescent="0.25">
      <c r="A1815" s="93" t="s">
        <v>2176</v>
      </c>
      <c r="B1815" s="94"/>
      <c r="C1815" s="94"/>
      <c r="D1815" s="94"/>
      <c r="E1815" s="94"/>
      <c r="F1815" s="94"/>
      <c r="G1815" s="94"/>
      <c r="H1815" s="95"/>
    </row>
    <row r="1816" spans="1:8" ht="15.75" customHeight="1" x14ac:dyDescent="0.25">
      <c r="C1816" s="36"/>
      <c r="E1816" s="1" t="s">
        <v>2347</v>
      </c>
      <c r="F1816" s="37">
        <v>150000</v>
      </c>
      <c r="G1816" s="36"/>
    </row>
    <row r="1817" spans="1:8" ht="15.75" customHeight="1" x14ac:dyDescent="0.25">
      <c r="A1817" s="38" t="s">
        <v>11</v>
      </c>
      <c r="B1817" s="38" t="s">
        <v>12</v>
      </c>
      <c r="C1817" s="38" t="s">
        <v>13</v>
      </c>
      <c r="D1817" s="38" t="s">
        <v>17</v>
      </c>
      <c r="E1817" s="38" t="s">
        <v>18</v>
      </c>
      <c r="F1817" s="38" t="s">
        <v>19</v>
      </c>
      <c r="G1817" s="38" t="s">
        <v>20</v>
      </c>
      <c r="H1817" s="38" t="s">
        <v>21</v>
      </c>
    </row>
    <row r="1818" spans="1:8" ht="15.75" customHeight="1" x14ac:dyDescent="0.25">
      <c r="A1818" s="38" t="s">
        <v>2474</v>
      </c>
      <c r="B1818" s="38" t="s">
        <v>24</v>
      </c>
      <c r="C1818" s="39">
        <v>135.88</v>
      </c>
      <c r="D1818" s="38" t="s">
        <v>48</v>
      </c>
      <c r="E1818" s="38" t="s">
        <v>433</v>
      </c>
      <c r="F1818" s="40">
        <v>150000</v>
      </c>
      <c r="G1818" s="39">
        <v>20382000</v>
      </c>
      <c r="H1818" s="41" t="s">
        <v>2178</v>
      </c>
    </row>
    <row r="1819" spans="1:8" ht="15.75" customHeight="1" x14ac:dyDescent="0.25">
      <c r="A1819" s="38" t="s">
        <v>2474</v>
      </c>
      <c r="B1819" s="38" t="s">
        <v>24</v>
      </c>
      <c r="C1819" s="39">
        <v>153.57</v>
      </c>
      <c r="D1819" s="38" t="s">
        <v>2179</v>
      </c>
      <c r="E1819" s="38" t="s">
        <v>2180</v>
      </c>
      <c r="F1819" s="40">
        <v>150000</v>
      </c>
      <c r="G1819" s="39">
        <v>23035500</v>
      </c>
      <c r="H1819" s="41" t="s">
        <v>2181</v>
      </c>
    </row>
    <row r="1820" spans="1:8" ht="15.75" customHeight="1" x14ac:dyDescent="0.25">
      <c r="A1820" s="38" t="s">
        <v>2474</v>
      </c>
      <c r="B1820" s="38" t="s">
        <v>24</v>
      </c>
      <c r="C1820" s="39">
        <v>154.86000000000001</v>
      </c>
      <c r="D1820" s="38" t="s">
        <v>45</v>
      </c>
      <c r="E1820" s="38" t="s">
        <v>433</v>
      </c>
      <c r="F1820" s="40">
        <v>150000</v>
      </c>
      <c r="G1820" s="39">
        <v>23229000</v>
      </c>
      <c r="H1820" s="38" t="s">
        <v>2182</v>
      </c>
    </row>
    <row r="1821" spans="1:8" ht="15.75" customHeight="1" x14ac:dyDescent="0.25">
      <c r="A1821" s="38" t="s">
        <v>2474</v>
      </c>
      <c r="B1821" s="38" t="s">
        <v>24</v>
      </c>
      <c r="C1821" s="39">
        <v>194.69</v>
      </c>
      <c r="D1821" s="38" t="s">
        <v>398</v>
      </c>
      <c r="E1821" s="38" t="s">
        <v>2183</v>
      </c>
      <c r="F1821" s="40">
        <v>150000</v>
      </c>
      <c r="G1821" s="39">
        <v>29203500</v>
      </c>
      <c r="H1821" s="41" t="s">
        <v>2184</v>
      </c>
    </row>
    <row r="1822" spans="1:8" ht="15.75" customHeight="1" x14ac:dyDescent="0.25">
      <c r="A1822" s="38" t="s">
        <v>2474</v>
      </c>
      <c r="B1822" s="38" t="s">
        <v>28</v>
      </c>
      <c r="C1822" s="39">
        <v>235.61</v>
      </c>
      <c r="D1822" s="38" t="s">
        <v>2179</v>
      </c>
      <c r="E1822" s="38" t="s">
        <v>2185</v>
      </c>
      <c r="F1822" s="40">
        <v>150000</v>
      </c>
      <c r="G1822" s="39">
        <v>35341500</v>
      </c>
      <c r="H1822" s="41" t="s">
        <v>2186</v>
      </c>
    </row>
    <row r="1823" spans="1:8" ht="15.75" customHeight="1" x14ac:dyDescent="0.25">
      <c r="A1823" s="38" t="s">
        <v>2474</v>
      </c>
      <c r="B1823" s="38" t="s">
        <v>24</v>
      </c>
      <c r="C1823" s="39">
        <v>263.39</v>
      </c>
      <c r="D1823" s="38" t="s">
        <v>70</v>
      </c>
      <c r="E1823" s="38" t="s">
        <v>2187</v>
      </c>
      <c r="F1823" s="40">
        <v>150000</v>
      </c>
      <c r="G1823" s="39">
        <v>39508500</v>
      </c>
      <c r="H1823" s="38" t="s">
        <v>2188</v>
      </c>
    </row>
    <row r="1824" spans="1:8" ht="15.75" customHeight="1" x14ac:dyDescent="0.25">
      <c r="A1824" s="38" t="s">
        <v>2474</v>
      </c>
      <c r="B1824" s="38" t="s">
        <v>24</v>
      </c>
      <c r="C1824" s="39">
        <v>266.52</v>
      </c>
      <c r="D1824" s="38" t="s">
        <v>163</v>
      </c>
      <c r="E1824" s="38" t="s">
        <v>2189</v>
      </c>
      <c r="F1824" s="40">
        <v>150000</v>
      </c>
      <c r="G1824" s="39">
        <v>39978000</v>
      </c>
      <c r="H1824" s="41" t="s">
        <v>2190</v>
      </c>
    </row>
    <row r="1825" spans="1:8" ht="15.75" customHeight="1" x14ac:dyDescent="0.25">
      <c r="A1825" s="38" t="s">
        <v>2474</v>
      </c>
      <c r="B1825" s="38" t="s">
        <v>24</v>
      </c>
      <c r="C1825" s="39">
        <v>272.99</v>
      </c>
      <c r="D1825" s="38" t="s">
        <v>29</v>
      </c>
      <c r="E1825" s="41" t="s">
        <v>2191</v>
      </c>
      <c r="F1825" s="40">
        <v>150000</v>
      </c>
      <c r="G1825" s="39">
        <v>40948500</v>
      </c>
      <c r="H1825" s="38" t="s">
        <v>2192</v>
      </c>
    </row>
    <row r="1826" spans="1:8" ht="15.75" customHeight="1" x14ac:dyDescent="0.25">
      <c r="A1826" s="38" t="s">
        <v>2474</v>
      </c>
      <c r="B1826" s="38" t="s">
        <v>24</v>
      </c>
      <c r="C1826" s="39">
        <v>275</v>
      </c>
      <c r="D1826" s="38" t="s">
        <v>40</v>
      </c>
      <c r="E1826" s="38" t="s">
        <v>775</v>
      </c>
      <c r="F1826" s="40">
        <v>150000</v>
      </c>
      <c r="G1826" s="39">
        <v>41250000</v>
      </c>
      <c r="H1826" s="38" t="s">
        <v>2193</v>
      </c>
    </row>
    <row r="1827" spans="1:8" ht="15.75" customHeight="1" x14ac:dyDescent="0.25">
      <c r="C1827" s="36"/>
      <c r="F1827" s="42"/>
      <c r="G1827" s="36"/>
    </row>
    <row r="1828" spans="1:8" ht="15.75" customHeight="1" x14ac:dyDescent="0.25">
      <c r="A1828" s="93" t="s">
        <v>2194</v>
      </c>
      <c r="B1828" s="94"/>
      <c r="C1828" s="94"/>
      <c r="D1828" s="94"/>
      <c r="E1828" s="94"/>
      <c r="F1828" s="94"/>
      <c r="G1828" s="94"/>
      <c r="H1828" s="95"/>
    </row>
    <row r="1829" spans="1:8" ht="15.75" customHeight="1" x14ac:dyDescent="0.25">
      <c r="C1829" s="36"/>
      <c r="E1829" s="1" t="s">
        <v>2347</v>
      </c>
      <c r="F1829" s="37">
        <v>300000</v>
      </c>
      <c r="G1829" s="36"/>
    </row>
    <row r="1830" spans="1:8" ht="15.75" customHeight="1" x14ac:dyDescent="0.25">
      <c r="A1830" s="38" t="s">
        <v>11</v>
      </c>
      <c r="B1830" s="38" t="s">
        <v>12</v>
      </c>
      <c r="C1830" s="38" t="s">
        <v>13</v>
      </c>
      <c r="D1830" s="38" t="s">
        <v>17</v>
      </c>
      <c r="E1830" s="38" t="s">
        <v>18</v>
      </c>
      <c r="F1830" s="38" t="s">
        <v>19</v>
      </c>
      <c r="G1830" s="38" t="s">
        <v>20</v>
      </c>
      <c r="H1830" s="38" t="s">
        <v>21</v>
      </c>
    </row>
    <row r="1831" spans="1:8" ht="15.75" customHeight="1" x14ac:dyDescent="0.25">
      <c r="A1831" s="38" t="s">
        <v>2475</v>
      </c>
      <c r="B1831" s="38" t="s">
        <v>24</v>
      </c>
      <c r="C1831" s="39">
        <v>135.88</v>
      </c>
      <c r="D1831" s="38" t="s">
        <v>48</v>
      </c>
      <c r="E1831" s="38" t="s">
        <v>433</v>
      </c>
      <c r="F1831" s="40">
        <v>300000</v>
      </c>
      <c r="G1831" s="39">
        <v>40764000</v>
      </c>
      <c r="H1831" s="41" t="s">
        <v>2195</v>
      </c>
    </row>
    <row r="1832" spans="1:8" ht="15.75" customHeight="1" x14ac:dyDescent="0.25">
      <c r="A1832" s="38" t="s">
        <v>2475</v>
      </c>
      <c r="B1832" s="38" t="s">
        <v>24</v>
      </c>
      <c r="C1832" s="39">
        <v>153.57</v>
      </c>
      <c r="D1832" s="38" t="s">
        <v>2179</v>
      </c>
      <c r="E1832" s="38" t="s">
        <v>2180</v>
      </c>
      <c r="F1832" s="40">
        <v>300000</v>
      </c>
      <c r="G1832" s="39">
        <v>46071000</v>
      </c>
      <c r="H1832" s="41" t="s">
        <v>2196</v>
      </c>
    </row>
    <row r="1833" spans="1:8" ht="15.75" customHeight="1" x14ac:dyDescent="0.25">
      <c r="A1833" s="38" t="s">
        <v>2475</v>
      </c>
      <c r="B1833" s="38" t="s">
        <v>24</v>
      </c>
      <c r="C1833" s="39">
        <v>154.86000000000001</v>
      </c>
      <c r="D1833" s="38" t="s">
        <v>45</v>
      </c>
      <c r="E1833" s="38" t="s">
        <v>433</v>
      </c>
      <c r="F1833" s="40">
        <v>300000</v>
      </c>
      <c r="G1833" s="39">
        <v>46458000</v>
      </c>
      <c r="H1833" s="38" t="s">
        <v>2197</v>
      </c>
    </row>
    <row r="1834" spans="1:8" ht="15.75" customHeight="1" x14ac:dyDescent="0.25">
      <c r="A1834" s="38" t="s">
        <v>2475</v>
      </c>
      <c r="B1834" s="38" t="s">
        <v>24</v>
      </c>
      <c r="C1834" s="39">
        <v>194.69</v>
      </c>
      <c r="D1834" s="38" t="s">
        <v>398</v>
      </c>
      <c r="E1834" s="38" t="s">
        <v>2198</v>
      </c>
      <c r="F1834" s="40">
        <v>300000</v>
      </c>
      <c r="G1834" s="39">
        <v>58407000</v>
      </c>
      <c r="H1834" s="41" t="s">
        <v>2199</v>
      </c>
    </row>
    <row r="1835" spans="1:8" ht="15.75" customHeight="1" x14ac:dyDescent="0.25">
      <c r="A1835" s="38" t="s">
        <v>2475</v>
      </c>
      <c r="B1835" s="38" t="s">
        <v>28</v>
      </c>
      <c r="C1835" s="39">
        <v>235.61</v>
      </c>
      <c r="D1835" s="38" t="s">
        <v>2179</v>
      </c>
      <c r="E1835" s="38" t="s">
        <v>2185</v>
      </c>
      <c r="F1835" s="40">
        <v>300000</v>
      </c>
      <c r="G1835" s="39">
        <v>70683000</v>
      </c>
      <c r="H1835" s="41" t="s">
        <v>2200</v>
      </c>
    </row>
    <row r="1836" spans="1:8" ht="15.75" customHeight="1" x14ac:dyDescent="0.25">
      <c r="A1836" s="38" t="s">
        <v>2475</v>
      </c>
      <c r="B1836" s="38" t="s">
        <v>24</v>
      </c>
      <c r="C1836" s="39">
        <v>263.69</v>
      </c>
      <c r="D1836" s="38" t="s">
        <v>70</v>
      </c>
      <c r="E1836" s="38" t="s">
        <v>2201</v>
      </c>
      <c r="F1836" s="40">
        <v>300000</v>
      </c>
      <c r="G1836" s="39">
        <v>79107000</v>
      </c>
      <c r="H1836" s="38" t="s">
        <v>2202</v>
      </c>
    </row>
    <row r="1837" spans="1:8" ht="15.75" customHeight="1" x14ac:dyDescent="0.25">
      <c r="A1837" s="38" t="s">
        <v>2475</v>
      </c>
      <c r="B1837" s="38" t="s">
        <v>24</v>
      </c>
      <c r="C1837" s="39">
        <v>266.52</v>
      </c>
      <c r="D1837" s="38" t="s">
        <v>163</v>
      </c>
      <c r="E1837" s="38" t="s">
        <v>2203</v>
      </c>
      <c r="F1837" s="40">
        <v>300000</v>
      </c>
      <c r="G1837" s="39">
        <v>79956000</v>
      </c>
      <c r="H1837" s="41" t="s">
        <v>2190</v>
      </c>
    </row>
    <row r="1838" spans="1:8" ht="15.75" customHeight="1" x14ac:dyDescent="0.25">
      <c r="A1838" s="38" t="s">
        <v>2475</v>
      </c>
      <c r="B1838" s="38" t="s">
        <v>24</v>
      </c>
      <c r="C1838" s="39">
        <v>272.99</v>
      </c>
      <c r="D1838" s="38" t="s">
        <v>29</v>
      </c>
      <c r="E1838" s="41" t="s">
        <v>2204</v>
      </c>
      <c r="F1838" s="40">
        <v>300000</v>
      </c>
      <c r="G1838" s="39">
        <v>81897000</v>
      </c>
      <c r="H1838" s="38" t="s">
        <v>2205</v>
      </c>
    </row>
    <row r="1839" spans="1:8" ht="15.75" customHeight="1" x14ac:dyDescent="0.25">
      <c r="A1839" s="38" t="s">
        <v>2475</v>
      </c>
      <c r="B1839" s="38" t="s">
        <v>24</v>
      </c>
      <c r="C1839" s="39">
        <v>275.14</v>
      </c>
      <c r="D1839" s="38" t="s">
        <v>40</v>
      </c>
      <c r="E1839" s="38" t="s">
        <v>775</v>
      </c>
      <c r="F1839" s="40">
        <v>300000</v>
      </c>
      <c r="G1839" s="39">
        <v>82542000</v>
      </c>
      <c r="H1839" s="38" t="s">
        <v>2206</v>
      </c>
    </row>
    <row r="1840" spans="1:8" ht="15.75" customHeight="1" x14ac:dyDescent="0.25">
      <c r="C1840" s="36"/>
      <c r="F1840" s="42"/>
      <c r="G1840" s="36"/>
    </row>
    <row r="1841" spans="1:8" ht="15.75" customHeight="1" x14ac:dyDescent="0.25">
      <c r="A1841" s="93" t="s">
        <v>2207</v>
      </c>
      <c r="B1841" s="94"/>
      <c r="C1841" s="94"/>
      <c r="D1841" s="94"/>
      <c r="E1841" s="94"/>
      <c r="F1841" s="94"/>
      <c r="G1841" s="94"/>
      <c r="H1841" s="95"/>
    </row>
    <row r="1842" spans="1:8" ht="15.75" customHeight="1" x14ac:dyDescent="0.25">
      <c r="C1842" s="36"/>
      <c r="E1842" s="1" t="s">
        <v>2347</v>
      </c>
      <c r="F1842" s="37">
        <v>30000</v>
      </c>
      <c r="G1842" s="36"/>
    </row>
    <row r="1843" spans="1:8" ht="15.75" customHeight="1" x14ac:dyDescent="0.25">
      <c r="A1843" s="38" t="s">
        <v>11</v>
      </c>
      <c r="B1843" s="38" t="s">
        <v>12</v>
      </c>
      <c r="C1843" s="38" t="s">
        <v>13</v>
      </c>
      <c r="D1843" s="38" t="s">
        <v>17</v>
      </c>
      <c r="E1843" s="38" t="s">
        <v>18</v>
      </c>
      <c r="F1843" s="38" t="s">
        <v>19</v>
      </c>
      <c r="G1843" s="38" t="s">
        <v>20</v>
      </c>
      <c r="H1843" s="38" t="s">
        <v>21</v>
      </c>
    </row>
    <row r="1844" spans="1:8" ht="15.75" customHeight="1" x14ac:dyDescent="0.25">
      <c r="A1844" s="38" t="s">
        <v>2476</v>
      </c>
      <c r="B1844" s="38" t="s">
        <v>24</v>
      </c>
      <c r="C1844" s="39">
        <v>8231.82</v>
      </c>
      <c r="D1844" s="38" t="s">
        <v>70</v>
      </c>
      <c r="E1844" s="38" t="s">
        <v>2209</v>
      </c>
      <c r="F1844" s="40">
        <v>30000</v>
      </c>
      <c r="G1844" s="39">
        <v>246954600</v>
      </c>
      <c r="H1844" s="41" t="s">
        <v>2210</v>
      </c>
    </row>
    <row r="1845" spans="1:8" ht="15.75" customHeight="1" x14ac:dyDescent="0.25">
      <c r="A1845" s="38" t="s">
        <v>2476</v>
      </c>
      <c r="B1845" s="38" t="s">
        <v>24</v>
      </c>
      <c r="C1845" s="39">
        <v>8834</v>
      </c>
      <c r="D1845" s="38" t="s">
        <v>54</v>
      </c>
      <c r="E1845" s="38" t="s">
        <v>2211</v>
      </c>
      <c r="F1845" s="40">
        <v>30000</v>
      </c>
      <c r="G1845" s="39">
        <v>265020000</v>
      </c>
      <c r="H1845" s="41" t="s">
        <v>2212</v>
      </c>
    </row>
    <row r="1846" spans="1:8" ht="15.75" customHeight="1" x14ac:dyDescent="0.25">
      <c r="A1846" s="38" t="s">
        <v>2476</v>
      </c>
      <c r="B1846" s="38" t="s">
        <v>24</v>
      </c>
      <c r="C1846" s="39">
        <v>9060.8799999999992</v>
      </c>
      <c r="D1846" s="38" t="s">
        <v>67</v>
      </c>
      <c r="E1846" s="38" t="s">
        <v>187</v>
      </c>
      <c r="F1846" s="40">
        <v>30000</v>
      </c>
      <c r="G1846" s="39">
        <v>271826400</v>
      </c>
      <c r="H1846" s="41" t="s">
        <v>2213</v>
      </c>
    </row>
    <row r="1847" spans="1:8" ht="15.75" customHeight="1" x14ac:dyDescent="0.25">
      <c r="A1847" s="38" t="s">
        <v>2476</v>
      </c>
      <c r="B1847" s="38" t="s">
        <v>28</v>
      </c>
      <c r="C1847" s="39">
        <v>9793.07</v>
      </c>
      <c r="D1847" s="38" t="s">
        <v>70</v>
      </c>
      <c r="E1847" s="38" t="s">
        <v>2214</v>
      </c>
      <c r="F1847" s="40">
        <v>30000</v>
      </c>
      <c r="G1847" s="39">
        <v>293792100</v>
      </c>
      <c r="H1847" s="41" t="s">
        <v>2215</v>
      </c>
    </row>
    <row r="1848" spans="1:8" ht="15.75" customHeight="1" x14ac:dyDescent="0.25">
      <c r="A1848" s="38" t="s">
        <v>2476</v>
      </c>
      <c r="B1848" s="38" t="s">
        <v>24</v>
      </c>
      <c r="C1848" s="39">
        <v>10772.6</v>
      </c>
      <c r="D1848" s="38" t="s">
        <v>222</v>
      </c>
      <c r="E1848" s="38" t="s">
        <v>223</v>
      </c>
      <c r="F1848" s="40">
        <v>30000</v>
      </c>
      <c r="G1848" s="39">
        <v>323178000</v>
      </c>
      <c r="H1848" s="41" t="s">
        <v>2216</v>
      </c>
    </row>
    <row r="1849" spans="1:8" ht="15.75" customHeight="1" x14ac:dyDescent="0.25">
      <c r="A1849" s="38" t="s">
        <v>2476</v>
      </c>
      <c r="B1849" s="38" t="s">
        <v>24</v>
      </c>
      <c r="C1849" s="39">
        <v>13602</v>
      </c>
      <c r="D1849" s="38" t="s">
        <v>32</v>
      </c>
      <c r="E1849" s="38" t="s">
        <v>204</v>
      </c>
      <c r="F1849" s="40">
        <v>30000</v>
      </c>
      <c r="G1849" s="39">
        <v>408060000</v>
      </c>
      <c r="H1849" s="38" t="s">
        <v>2217</v>
      </c>
    </row>
    <row r="1850" spans="1:8" ht="15.75" customHeight="1" x14ac:dyDescent="0.25">
      <c r="A1850" s="38" t="s">
        <v>2476</v>
      </c>
      <c r="B1850" s="38" t="s">
        <v>24</v>
      </c>
      <c r="C1850" s="39">
        <v>13802.28</v>
      </c>
      <c r="D1850" s="38" t="s">
        <v>40</v>
      </c>
      <c r="E1850" s="38" t="s">
        <v>204</v>
      </c>
      <c r="F1850" s="40">
        <v>30000</v>
      </c>
      <c r="G1850" s="39">
        <v>414068400</v>
      </c>
      <c r="H1850" s="41" t="s">
        <v>2218</v>
      </c>
    </row>
    <row r="1851" spans="1:8" ht="15.75" customHeight="1" x14ac:dyDescent="0.25">
      <c r="A1851" s="38" t="s">
        <v>2476</v>
      </c>
      <c r="B1851" s="38" t="s">
        <v>52</v>
      </c>
      <c r="C1851" s="39">
        <v>13827.24</v>
      </c>
      <c r="D1851" s="38" t="s">
        <v>70</v>
      </c>
      <c r="E1851" s="38" t="s">
        <v>2219</v>
      </c>
      <c r="F1851" s="40">
        <v>30000</v>
      </c>
      <c r="G1851" s="39">
        <v>414817200</v>
      </c>
      <c r="H1851" s="41" t="s">
        <v>2220</v>
      </c>
    </row>
    <row r="1852" spans="1:8" ht="15.75" customHeight="1" x14ac:dyDescent="0.25">
      <c r="A1852" s="38" t="s">
        <v>2476</v>
      </c>
      <c r="B1852" s="38" t="s">
        <v>28</v>
      </c>
      <c r="C1852" s="39">
        <v>13921.17</v>
      </c>
      <c r="D1852" s="38" t="s">
        <v>29</v>
      </c>
      <c r="E1852" s="38" t="s">
        <v>2221</v>
      </c>
      <c r="F1852" s="40">
        <v>30000</v>
      </c>
      <c r="G1852" s="39">
        <v>417635100</v>
      </c>
      <c r="H1852" s="38" t="s">
        <v>2222</v>
      </c>
    </row>
    <row r="1853" spans="1:8" ht="15.75" customHeight="1" x14ac:dyDescent="0.25">
      <c r="A1853" s="38" t="s">
        <v>2476</v>
      </c>
      <c r="B1853" s="38" t="s">
        <v>24</v>
      </c>
      <c r="C1853" s="39">
        <v>13975.74</v>
      </c>
      <c r="D1853" s="38" t="s">
        <v>163</v>
      </c>
      <c r="E1853" s="41" t="s">
        <v>2223</v>
      </c>
      <c r="F1853" s="40">
        <v>30000</v>
      </c>
      <c r="G1853" s="39">
        <v>419272200</v>
      </c>
      <c r="H1853" s="41" t="s">
        <v>2224</v>
      </c>
    </row>
    <row r="1854" spans="1:8" ht="15.75" customHeight="1" x14ac:dyDescent="0.25">
      <c r="A1854" s="38" t="s">
        <v>2476</v>
      </c>
      <c r="B1854" s="38" t="s">
        <v>24</v>
      </c>
      <c r="C1854" s="39">
        <v>13976.93</v>
      </c>
      <c r="D1854" s="38" t="s">
        <v>398</v>
      </c>
      <c r="E1854" s="38" t="s">
        <v>2225</v>
      </c>
      <c r="F1854" s="40">
        <v>30000</v>
      </c>
      <c r="G1854" s="39">
        <v>419307900</v>
      </c>
      <c r="H1854" s="41" t="s">
        <v>2226</v>
      </c>
    </row>
    <row r="1855" spans="1:8" ht="15.75" customHeight="1" x14ac:dyDescent="0.25">
      <c r="A1855" s="38" t="s">
        <v>2476</v>
      </c>
      <c r="B1855" s="38" t="s">
        <v>24</v>
      </c>
      <c r="C1855" s="39">
        <v>14399</v>
      </c>
      <c r="D1855" s="38" t="s">
        <v>213</v>
      </c>
      <c r="E1855" s="38" t="s">
        <v>204</v>
      </c>
      <c r="F1855" s="40">
        <v>30000</v>
      </c>
      <c r="G1855" s="39">
        <v>431970000</v>
      </c>
      <c r="H1855" s="38" t="s">
        <v>2227</v>
      </c>
    </row>
    <row r="1856" spans="1:8" ht="15.75" customHeight="1" x14ac:dyDescent="0.25">
      <c r="A1856" s="38" t="s">
        <v>2476</v>
      </c>
      <c r="B1856" s="38" t="s">
        <v>24</v>
      </c>
      <c r="C1856" s="39">
        <v>14619.31</v>
      </c>
      <c r="D1856" s="38" t="s">
        <v>156</v>
      </c>
      <c r="E1856" s="38" t="s">
        <v>204</v>
      </c>
      <c r="F1856" s="40">
        <v>30000</v>
      </c>
      <c r="G1856" s="39">
        <v>438579300</v>
      </c>
      <c r="H1856" s="38" t="s">
        <v>2228</v>
      </c>
    </row>
    <row r="1857" spans="1:8" ht="15.75" customHeight="1" x14ac:dyDescent="0.25">
      <c r="A1857" s="38" t="s">
        <v>2476</v>
      </c>
      <c r="B1857" s="38" t="s">
        <v>24</v>
      </c>
      <c r="C1857" s="39">
        <v>14725.76</v>
      </c>
      <c r="D1857" s="38" t="s">
        <v>48</v>
      </c>
      <c r="E1857" s="38" t="s">
        <v>2229</v>
      </c>
      <c r="F1857" s="40">
        <v>30000</v>
      </c>
      <c r="G1857" s="39">
        <v>441772800</v>
      </c>
      <c r="H1857" s="41" t="s">
        <v>2230</v>
      </c>
    </row>
    <row r="1858" spans="1:8" ht="15.75" customHeight="1" x14ac:dyDescent="0.25">
      <c r="A1858" s="38" t="s">
        <v>2476</v>
      </c>
      <c r="B1858" s="38" t="s">
        <v>24</v>
      </c>
      <c r="C1858" s="39">
        <v>15225</v>
      </c>
      <c r="D1858" s="38" t="s">
        <v>38</v>
      </c>
      <c r="E1858" s="38" t="s">
        <v>220</v>
      </c>
      <c r="F1858" s="40">
        <v>30000</v>
      </c>
      <c r="G1858" s="39">
        <v>456750000</v>
      </c>
      <c r="H1858" s="38" t="s">
        <v>2231</v>
      </c>
    </row>
    <row r="1859" spans="1:8" ht="15.75" customHeight="1" x14ac:dyDescent="0.25">
      <c r="A1859" s="38" t="s">
        <v>2476</v>
      </c>
      <c r="B1859" s="38" t="s">
        <v>24</v>
      </c>
      <c r="C1859" s="39">
        <v>16207.1</v>
      </c>
      <c r="D1859" s="38" t="s">
        <v>45</v>
      </c>
      <c r="E1859" s="38" t="s">
        <v>204</v>
      </c>
      <c r="F1859" s="40">
        <v>30000</v>
      </c>
      <c r="G1859" s="39">
        <v>486213000</v>
      </c>
      <c r="H1859" s="41" t="s">
        <v>2232</v>
      </c>
    </row>
    <row r="1860" spans="1:8" ht="15.75" customHeight="1" x14ac:dyDescent="0.25">
      <c r="A1860" s="38" t="s">
        <v>2476</v>
      </c>
      <c r="B1860" s="38" t="s">
        <v>261</v>
      </c>
      <c r="C1860" s="39">
        <v>19386.36</v>
      </c>
      <c r="D1860" s="38" t="s">
        <v>70</v>
      </c>
      <c r="E1860" s="38" t="s">
        <v>2233</v>
      </c>
      <c r="F1860" s="40">
        <v>30000</v>
      </c>
      <c r="G1860" s="39">
        <v>581590800</v>
      </c>
      <c r="H1860" s="41" t="s">
        <v>2234</v>
      </c>
    </row>
    <row r="1861" spans="1:8" ht="15.75" customHeight="1" x14ac:dyDescent="0.25">
      <c r="A1861" s="38" t="s">
        <v>2476</v>
      </c>
      <c r="B1861" s="38" t="s">
        <v>28</v>
      </c>
      <c r="C1861" s="39">
        <v>19757.52</v>
      </c>
      <c r="D1861" s="38" t="s">
        <v>40</v>
      </c>
      <c r="E1861" s="38" t="s">
        <v>697</v>
      </c>
      <c r="F1861" s="40">
        <v>30000</v>
      </c>
      <c r="G1861" s="39">
        <v>592725600</v>
      </c>
      <c r="H1861" s="41" t="s">
        <v>2235</v>
      </c>
    </row>
    <row r="1862" spans="1:8" ht="15.75" customHeight="1" x14ac:dyDescent="0.25">
      <c r="A1862" s="38" t="s">
        <v>2476</v>
      </c>
      <c r="B1862" s="38" t="s">
        <v>24</v>
      </c>
      <c r="C1862" s="39">
        <v>22100</v>
      </c>
      <c r="D1862" s="38" t="s">
        <v>443</v>
      </c>
      <c r="E1862" s="38" t="s">
        <v>2236</v>
      </c>
      <c r="F1862" s="40">
        <v>30000</v>
      </c>
      <c r="G1862" s="39">
        <v>663000000</v>
      </c>
      <c r="H1862" s="41" t="s">
        <v>2237</v>
      </c>
    </row>
    <row r="1863" spans="1:8" ht="15.75" customHeight="1" x14ac:dyDescent="0.25">
      <c r="A1863" s="38" t="s">
        <v>2476</v>
      </c>
      <c r="B1863" s="38" t="s">
        <v>24</v>
      </c>
      <c r="C1863" s="39">
        <v>39941.22</v>
      </c>
      <c r="D1863" s="38" t="s">
        <v>29</v>
      </c>
      <c r="E1863" s="38" t="s">
        <v>2238</v>
      </c>
      <c r="F1863" s="40">
        <v>30000</v>
      </c>
      <c r="G1863" s="39">
        <v>1198236600</v>
      </c>
      <c r="H1863" s="38" t="s">
        <v>2239</v>
      </c>
    </row>
    <row r="1864" spans="1:8" ht="15.75" customHeight="1" x14ac:dyDescent="0.25">
      <c r="C1864" s="36"/>
      <c r="F1864" s="42"/>
      <c r="G1864" s="36"/>
    </row>
    <row r="1865" spans="1:8" ht="15.75" customHeight="1" x14ac:dyDescent="0.25">
      <c r="A1865" s="93" t="s">
        <v>2240</v>
      </c>
      <c r="B1865" s="94"/>
      <c r="C1865" s="94"/>
      <c r="D1865" s="94"/>
      <c r="E1865" s="94"/>
      <c r="F1865" s="94"/>
      <c r="G1865" s="94"/>
      <c r="H1865" s="95"/>
    </row>
    <row r="1866" spans="1:8" ht="15.75" customHeight="1" x14ac:dyDescent="0.25">
      <c r="C1866" s="36"/>
      <c r="E1866" s="1" t="s">
        <v>2347</v>
      </c>
      <c r="F1866" s="37">
        <v>61200</v>
      </c>
      <c r="G1866" s="36"/>
    </row>
    <row r="1867" spans="1:8" ht="15.75" customHeight="1" x14ac:dyDescent="0.25">
      <c r="A1867" s="38" t="s">
        <v>11</v>
      </c>
      <c r="B1867" s="38" t="s">
        <v>12</v>
      </c>
      <c r="C1867" s="38" t="s">
        <v>13</v>
      </c>
      <c r="D1867" s="38" t="s">
        <v>17</v>
      </c>
      <c r="E1867" s="38" t="s">
        <v>18</v>
      </c>
      <c r="F1867" s="38" t="s">
        <v>19</v>
      </c>
      <c r="G1867" s="38" t="s">
        <v>20</v>
      </c>
      <c r="H1867" s="38" t="s">
        <v>21</v>
      </c>
    </row>
    <row r="1868" spans="1:8" ht="15.75" customHeight="1" x14ac:dyDescent="0.25">
      <c r="A1868" s="38" t="s">
        <v>2477</v>
      </c>
      <c r="B1868" s="38" t="s">
        <v>28</v>
      </c>
      <c r="C1868" s="39">
        <v>17031.349999999999</v>
      </c>
      <c r="D1868" s="38" t="s">
        <v>70</v>
      </c>
      <c r="E1868" s="38" t="s">
        <v>2242</v>
      </c>
      <c r="F1868" s="40">
        <v>61200</v>
      </c>
      <c r="G1868" s="39">
        <v>1042318620</v>
      </c>
      <c r="H1868" s="38" t="s">
        <v>2243</v>
      </c>
    </row>
    <row r="1869" spans="1:8" ht="15.75" customHeight="1" x14ac:dyDescent="0.25">
      <c r="A1869" s="38" t="s">
        <v>2477</v>
      </c>
      <c r="B1869" s="38" t="s">
        <v>24</v>
      </c>
      <c r="C1869" s="39">
        <v>18130.849999999999</v>
      </c>
      <c r="D1869" s="38" t="s">
        <v>67</v>
      </c>
      <c r="E1869" s="38" t="s">
        <v>496</v>
      </c>
      <c r="F1869" s="40">
        <v>61200</v>
      </c>
      <c r="G1869" s="39">
        <v>1109608020</v>
      </c>
      <c r="H1869" s="41" t="s">
        <v>2244</v>
      </c>
    </row>
    <row r="1870" spans="1:8" ht="15.75" customHeight="1" x14ac:dyDescent="0.25">
      <c r="A1870" s="38" t="s">
        <v>2477</v>
      </c>
      <c r="B1870" s="38" t="s">
        <v>52</v>
      </c>
      <c r="C1870" s="39">
        <v>25317.77</v>
      </c>
      <c r="D1870" s="38" t="s">
        <v>70</v>
      </c>
      <c r="E1870" s="38" t="s">
        <v>2245</v>
      </c>
      <c r="F1870" s="40">
        <v>61200</v>
      </c>
      <c r="G1870" s="39">
        <v>1549447524</v>
      </c>
      <c r="H1870" s="38" t="s">
        <v>2246</v>
      </c>
    </row>
    <row r="1871" spans="1:8" ht="15.75" customHeight="1" x14ac:dyDescent="0.25">
      <c r="A1871" s="38" t="s">
        <v>2477</v>
      </c>
      <c r="B1871" s="38" t="s">
        <v>28</v>
      </c>
      <c r="C1871" s="39">
        <v>25778.51</v>
      </c>
      <c r="D1871" s="38" t="s">
        <v>40</v>
      </c>
      <c r="E1871" s="38" t="s">
        <v>697</v>
      </c>
      <c r="F1871" s="40">
        <v>61200</v>
      </c>
      <c r="G1871" s="39">
        <v>1577644812</v>
      </c>
      <c r="H1871" s="41" t="s">
        <v>2247</v>
      </c>
    </row>
    <row r="1872" spans="1:8" ht="15.75" customHeight="1" x14ac:dyDescent="0.25">
      <c r="A1872" s="38" t="s">
        <v>2477</v>
      </c>
      <c r="B1872" s="38" t="s">
        <v>24</v>
      </c>
      <c r="C1872" s="39">
        <v>29434.46</v>
      </c>
      <c r="D1872" s="38" t="s">
        <v>398</v>
      </c>
      <c r="E1872" s="38" t="s">
        <v>2248</v>
      </c>
      <c r="F1872" s="40">
        <v>61200</v>
      </c>
      <c r="G1872" s="39">
        <v>1801388952</v>
      </c>
      <c r="H1872" s="41" t="s">
        <v>2249</v>
      </c>
    </row>
    <row r="1873" spans="1:8" ht="15.75" customHeight="1" x14ac:dyDescent="0.25">
      <c r="A1873" s="38" t="s">
        <v>2477</v>
      </c>
      <c r="B1873" s="38" t="s">
        <v>24</v>
      </c>
      <c r="C1873" s="39">
        <v>30127.279999999999</v>
      </c>
      <c r="D1873" s="38" t="s">
        <v>45</v>
      </c>
      <c r="E1873" s="38" t="s">
        <v>500</v>
      </c>
      <c r="F1873" s="40">
        <v>61200</v>
      </c>
      <c r="G1873" s="39">
        <v>1843789536</v>
      </c>
      <c r="H1873" s="41" t="s">
        <v>2250</v>
      </c>
    </row>
    <row r="1874" spans="1:8" ht="15.75" customHeight="1" x14ac:dyDescent="0.25">
      <c r="A1874" s="38" t="s">
        <v>2477</v>
      </c>
      <c r="B1874" s="38" t="s">
        <v>24</v>
      </c>
      <c r="C1874" s="39">
        <v>32169.99</v>
      </c>
      <c r="D1874" s="38" t="s">
        <v>29</v>
      </c>
      <c r="E1874" s="38" t="s">
        <v>2251</v>
      </c>
      <c r="F1874" s="40">
        <v>61200</v>
      </c>
      <c r="G1874" s="39">
        <v>1968803388</v>
      </c>
      <c r="H1874" s="38" t="s">
        <v>2252</v>
      </c>
    </row>
    <row r="1875" spans="1:8" ht="15.75" customHeight="1" x14ac:dyDescent="0.25">
      <c r="A1875" s="38" t="s">
        <v>2477</v>
      </c>
      <c r="B1875" s="38" t="s">
        <v>24</v>
      </c>
      <c r="C1875" s="39">
        <v>32439.87</v>
      </c>
      <c r="D1875" s="38" t="s">
        <v>70</v>
      </c>
      <c r="E1875" s="38" t="s">
        <v>2253</v>
      </c>
      <c r="F1875" s="40">
        <v>61200</v>
      </c>
      <c r="G1875" s="39">
        <v>1985320044</v>
      </c>
      <c r="H1875" s="41" t="s">
        <v>2254</v>
      </c>
    </row>
    <row r="1876" spans="1:8" ht="15.75" customHeight="1" x14ac:dyDescent="0.25">
      <c r="A1876" s="38" t="s">
        <v>2477</v>
      </c>
      <c r="B1876" s="38" t="s">
        <v>24</v>
      </c>
      <c r="C1876" s="39">
        <v>32747.29</v>
      </c>
      <c r="D1876" s="38" t="s">
        <v>163</v>
      </c>
      <c r="E1876" s="41" t="s">
        <v>2255</v>
      </c>
      <c r="F1876" s="40">
        <v>61200</v>
      </c>
      <c r="G1876" s="39">
        <v>2004134148</v>
      </c>
      <c r="H1876" s="41" t="s">
        <v>2256</v>
      </c>
    </row>
    <row r="1877" spans="1:8" ht="15.75" customHeight="1" x14ac:dyDescent="0.25">
      <c r="A1877" s="38" t="s">
        <v>2477</v>
      </c>
      <c r="B1877" s="38" t="s">
        <v>24</v>
      </c>
      <c r="C1877" s="39">
        <v>33742.730000000003</v>
      </c>
      <c r="D1877" s="38" t="s">
        <v>40</v>
      </c>
      <c r="E1877" s="38" t="s">
        <v>775</v>
      </c>
      <c r="F1877" s="40">
        <v>61200</v>
      </c>
      <c r="G1877" s="39">
        <v>2065055076</v>
      </c>
      <c r="H1877" s="41" t="s">
        <v>2257</v>
      </c>
    </row>
    <row r="1878" spans="1:8" ht="15.75" customHeight="1" x14ac:dyDescent="0.25">
      <c r="A1878" s="38" t="s">
        <v>2477</v>
      </c>
      <c r="B1878" s="38" t="s">
        <v>24</v>
      </c>
      <c r="C1878" s="39">
        <v>35574</v>
      </c>
      <c r="D1878" s="38" t="s">
        <v>54</v>
      </c>
      <c r="E1878" s="38" t="s">
        <v>2258</v>
      </c>
      <c r="F1878" s="40">
        <v>61200</v>
      </c>
      <c r="G1878" s="39">
        <v>2177128800</v>
      </c>
      <c r="H1878" s="41" t="s">
        <v>2259</v>
      </c>
    </row>
    <row r="1879" spans="1:8" ht="15.75" customHeight="1" x14ac:dyDescent="0.25">
      <c r="A1879" s="38" t="s">
        <v>2477</v>
      </c>
      <c r="B1879" s="38" t="s">
        <v>24</v>
      </c>
      <c r="C1879" s="39">
        <v>39551.1</v>
      </c>
      <c r="D1879" s="38" t="s">
        <v>156</v>
      </c>
      <c r="E1879" s="38" t="s">
        <v>775</v>
      </c>
      <c r="F1879" s="40">
        <v>61200</v>
      </c>
      <c r="G1879" s="39">
        <v>2420527320</v>
      </c>
      <c r="H1879" s="38" t="s">
        <v>2260</v>
      </c>
    </row>
    <row r="1880" spans="1:8" ht="15.75" customHeight="1" x14ac:dyDescent="0.25">
      <c r="A1880" s="38" t="s">
        <v>2477</v>
      </c>
      <c r="B1880" s="38" t="s">
        <v>24</v>
      </c>
      <c r="C1880" s="39">
        <v>39895.800000000003</v>
      </c>
      <c r="D1880" s="38" t="s">
        <v>222</v>
      </c>
      <c r="E1880" s="38" t="s">
        <v>775</v>
      </c>
      <c r="F1880" s="40">
        <v>61200</v>
      </c>
      <c r="G1880" s="39">
        <v>2441622960</v>
      </c>
      <c r="H1880" s="41" t="s">
        <v>2261</v>
      </c>
    </row>
    <row r="1881" spans="1:8" ht="15.75" customHeight="1" x14ac:dyDescent="0.25">
      <c r="C1881" s="36"/>
      <c r="F1881" s="42"/>
      <c r="G1881" s="36"/>
    </row>
    <row r="1882" spans="1:8" ht="15.75" customHeight="1" x14ac:dyDescent="0.25">
      <c r="A1882" s="93" t="s">
        <v>2262</v>
      </c>
      <c r="B1882" s="94"/>
      <c r="C1882" s="94"/>
      <c r="D1882" s="94"/>
      <c r="E1882" s="94"/>
      <c r="F1882" s="94"/>
      <c r="G1882" s="94"/>
      <c r="H1882" s="95"/>
    </row>
    <row r="1883" spans="1:8" ht="15.75" customHeight="1" x14ac:dyDescent="0.25">
      <c r="C1883" s="36"/>
      <c r="E1883" s="1" t="s">
        <v>2347</v>
      </c>
      <c r="F1883" s="37">
        <v>12000</v>
      </c>
      <c r="G1883" s="36"/>
    </row>
    <row r="1884" spans="1:8" ht="15.75" customHeight="1" x14ac:dyDescent="0.25">
      <c r="A1884" s="38" t="s">
        <v>11</v>
      </c>
      <c r="B1884" s="38" t="s">
        <v>12</v>
      </c>
      <c r="C1884" s="38" t="s">
        <v>13</v>
      </c>
      <c r="D1884" s="38" t="s">
        <v>17</v>
      </c>
      <c r="E1884" s="38" t="s">
        <v>18</v>
      </c>
      <c r="F1884" s="38" t="s">
        <v>19</v>
      </c>
      <c r="G1884" s="38" t="s">
        <v>20</v>
      </c>
      <c r="H1884" s="38" t="s">
        <v>21</v>
      </c>
    </row>
    <row r="1885" spans="1:8" ht="15.75" customHeight="1" x14ac:dyDescent="0.25">
      <c r="A1885" s="38" t="s">
        <v>2478</v>
      </c>
      <c r="B1885" s="38" t="s">
        <v>24</v>
      </c>
      <c r="C1885" s="39">
        <v>21800</v>
      </c>
      <c r="D1885" s="38" t="s">
        <v>32</v>
      </c>
      <c r="E1885" s="38" t="s">
        <v>204</v>
      </c>
      <c r="F1885" s="40">
        <v>12000</v>
      </c>
      <c r="G1885" s="39">
        <v>261600000</v>
      </c>
      <c r="H1885" s="38" t="s">
        <v>2264</v>
      </c>
    </row>
    <row r="1886" spans="1:8" ht="15.75" customHeight="1" x14ac:dyDescent="0.25">
      <c r="A1886" s="38" t="s">
        <v>2478</v>
      </c>
      <c r="B1886" s="38" t="s">
        <v>24</v>
      </c>
      <c r="C1886" s="39">
        <v>21974.16</v>
      </c>
      <c r="D1886" s="38" t="s">
        <v>29</v>
      </c>
      <c r="E1886" s="38" t="s">
        <v>2265</v>
      </c>
      <c r="F1886" s="40">
        <v>12000</v>
      </c>
      <c r="G1886" s="39">
        <v>263689920</v>
      </c>
      <c r="H1886" s="38" t="s">
        <v>2266</v>
      </c>
    </row>
    <row r="1887" spans="1:8" ht="15.75" customHeight="1" x14ac:dyDescent="0.25">
      <c r="A1887" s="38" t="s">
        <v>2478</v>
      </c>
      <c r="B1887" s="38" t="s">
        <v>24</v>
      </c>
      <c r="C1887" s="39">
        <v>22160</v>
      </c>
      <c r="D1887" s="38" t="s">
        <v>70</v>
      </c>
      <c r="E1887" s="38" t="s">
        <v>2267</v>
      </c>
      <c r="F1887" s="40">
        <v>12000</v>
      </c>
      <c r="G1887" s="39">
        <v>265920000</v>
      </c>
      <c r="H1887" s="38" t="s">
        <v>2268</v>
      </c>
    </row>
    <row r="1888" spans="1:8" ht="15.75" customHeight="1" x14ac:dyDescent="0.25">
      <c r="A1888" s="38" t="s">
        <v>2478</v>
      </c>
      <c r="B1888" s="38" t="s">
        <v>24</v>
      </c>
      <c r="C1888" s="39">
        <v>22220</v>
      </c>
      <c r="D1888" s="38" t="s">
        <v>40</v>
      </c>
      <c r="E1888" s="38" t="s">
        <v>204</v>
      </c>
      <c r="F1888" s="40">
        <v>12000</v>
      </c>
      <c r="G1888" s="39">
        <v>266640000</v>
      </c>
      <c r="H1888" s="41" t="s">
        <v>2269</v>
      </c>
    </row>
    <row r="1889" spans="1:8" ht="15.75" customHeight="1" x14ac:dyDescent="0.25">
      <c r="A1889" s="38" t="s">
        <v>2478</v>
      </c>
      <c r="B1889" s="38" t="s">
        <v>24</v>
      </c>
      <c r="C1889" s="39">
        <v>22490</v>
      </c>
      <c r="D1889" s="38" t="s">
        <v>163</v>
      </c>
      <c r="E1889" s="41" t="s">
        <v>2270</v>
      </c>
      <c r="F1889" s="40">
        <v>12000</v>
      </c>
      <c r="G1889" s="39">
        <v>269880000</v>
      </c>
      <c r="H1889" s="38" t="s">
        <v>2271</v>
      </c>
    </row>
    <row r="1890" spans="1:8" ht="15.75" customHeight="1" x14ac:dyDescent="0.25">
      <c r="A1890" s="38" t="s">
        <v>2478</v>
      </c>
      <c r="B1890" s="38" t="s">
        <v>24</v>
      </c>
      <c r="C1890" s="39">
        <v>22760</v>
      </c>
      <c r="D1890" s="38" t="s">
        <v>48</v>
      </c>
      <c r="E1890" s="38" t="s">
        <v>2272</v>
      </c>
      <c r="F1890" s="40">
        <v>12000</v>
      </c>
      <c r="G1890" s="39">
        <v>273120000</v>
      </c>
      <c r="H1890" s="41" t="s">
        <v>2273</v>
      </c>
    </row>
    <row r="1891" spans="1:8" ht="15.75" customHeight="1" x14ac:dyDescent="0.25">
      <c r="A1891" s="38" t="s">
        <v>2478</v>
      </c>
      <c r="B1891" s="38" t="s">
        <v>24</v>
      </c>
      <c r="C1891" s="39">
        <v>22990</v>
      </c>
      <c r="D1891" s="38" t="s">
        <v>213</v>
      </c>
      <c r="E1891" s="38" t="s">
        <v>204</v>
      </c>
      <c r="F1891" s="40">
        <v>12000</v>
      </c>
      <c r="G1891" s="39">
        <v>275880000</v>
      </c>
      <c r="H1891" s="41" t="s">
        <v>2274</v>
      </c>
    </row>
    <row r="1892" spans="1:8" ht="15.75" customHeight="1" x14ac:dyDescent="0.25">
      <c r="A1892" s="38" t="s">
        <v>2478</v>
      </c>
      <c r="B1892" s="38" t="s">
        <v>24</v>
      </c>
      <c r="C1892" s="39">
        <v>23199.7</v>
      </c>
      <c r="D1892" s="38" t="s">
        <v>156</v>
      </c>
      <c r="E1892" s="38" t="s">
        <v>204</v>
      </c>
      <c r="F1892" s="40">
        <v>12000</v>
      </c>
      <c r="G1892" s="39">
        <v>278396400</v>
      </c>
      <c r="H1892" s="38" t="s">
        <v>2275</v>
      </c>
    </row>
    <row r="1893" spans="1:8" ht="15.75" customHeight="1" x14ac:dyDescent="0.25">
      <c r="A1893" s="38" t="s">
        <v>2478</v>
      </c>
      <c r="B1893" s="38" t="s">
        <v>24</v>
      </c>
      <c r="C1893" s="39">
        <v>24400</v>
      </c>
      <c r="D1893" s="38" t="s">
        <v>38</v>
      </c>
      <c r="E1893" s="38" t="s">
        <v>220</v>
      </c>
      <c r="F1893" s="40">
        <v>12000</v>
      </c>
      <c r="G1893" s="39">
        <v>292800000</v>
      </c>
      <c r="H1893" s="38" t="s">
        <v>2276</v>
      </c>
    </row>
    <row r="1894" spans="1:8" ht="15.75" customHeight="1" x14ac:dyDescent="0.25">
      <c r="A1894" s="38" t="s">
        <v>2478</v>
      </c>
      <c r="B1894" s="38" t="s">
        <v>24</v>
      </c>
      <c r="C1894" s="39">
        <v>24900</v>
      </c>
      <c r="D1894" s="38" t="s">
        <v>54</v>
      </c>
      <c r="E1894" s="38" t="s">
        <v>2277</v>
      </c>
      <c r="F1894" s="40">
        <v>12000</v>
      </c>
      <c r="G1894" s="39">
        <v>298800000</v>
      </c>
      <c r="H1894" s="41" t="s">
        <v>2278</v>
      </c>
    </row>
    <row r="1895" spans="1:8" ht="15.75" customHeight="1" x14ac:dyDescent="0.25">
      <c r="A1895" s="38" t="s">
        <v>2478</v>
      </c>
      <c r="B1895" s="38" t="s">
        <v>24</v>
      </c>
      <c r="C1895" s="39">
        <v>25760</v>
      </c>
      <c r="D1895" s="38" t="s">
        <v>398</v>
      </c>
      <c r="E1895" s="38" t="s">
        <v>2277</v>
      </c>
      <c r="F1895" s="40">
        <v>12000</v>
      </c>
      <c r="G1895" s="39">
        <v>309120000</v>
      </c>
      <c r="H1895" s="41" t="s">
        <v>2279</v>
      </c>
    </row>
    <row r="1896" spans="1:8" ht="15.75" customHeight="1" x14ac:dyDescent="0.25">
      <c r="A1896" s="38" t="s">
        <v>2478</v>
      </c>
      <c r="B1896" s="38" t="s">
        <v>24</v>
      </c>
      <c r="C1896" s="39">
        <v>30578</v>
      </c>
      <c r="D1896" s="38" t="s">
        <v>25</v>
      </c>
      <c r="E1896" s="38" t="s">
        <v>2280</v>
      </c>
      <c r="F1896" s="40">
        <v>12000</v>
      </c>
      <c r="G1896" s="39">
        <v>366936000</v>
      </c>
      <c r="H1896" s="38" t="s">
        <v>84</v>
      </c>
    </row>
    <row r="1897" spans="1:8" ht="15.75" customHeight="1" x14ac:dyDescent="0.25">
      <c r="A1897" s="38" t="s">
        <v>2478</v>
      </c>
      <c r="B1897" s="38" t="s">
        <v>24</v>
      </c>
      <c r="C1897" s="39">
        <v>31168.84</v>
      </c>
      <c r="D1897" s="38" t="s">
        <v>45</v>
      </c>
      <c r="E1897" s="38" t="s">
        <v>204</v>
      </c>
      <c r="F1897" s="40">
        <v>12000</v>
      </c>
      <c r="G1897" s="39">
        <v>374026080</v>
      </c>
      <c r="H1897" s="41" t="s">
        <v>2281</v>
      </c>
    </row>
    <row r="1898" spans="1:8" ht="15.75" customHeight="1" x14ac:dyDescent="0.25">
      <c r="C1898" s="36"/>
      <c r="F1898" s="42"/>
      <c r="G1898" s="36"/>
    </row>
    <row r="1899" spans="1:8" ht="15.75" customHeight="1" x14ac:dyDescent="0.25">
      <c r="A1899" s="93" t="s">
        <v>2282</v>
      </c>
      <c r="B1899" s="94"/>
      <c r="C1899" s="94"/>
      <c r="D1899" s="94"/>
      <c r="E1899" s="94"/>
      <c r="F1899" s="94"/>
      <c r="G1899" s="94"/>
      <c r="H1899" s="95"/>
    </row>
    <row r="1900" spans="1:8" ht="15.75" customHeight="1" x14ac:dyDescent="0.25">
      <c r="C1900" s="36"/>
      <c r="E1900" s="1" t="s">
        <v>2347</v>
      </c>
      <c r="F1900" s="37">
        <v>12000</v>
      </c>
      <c r="G1900" s="36"/>
    </row>
    <row r="1901" spans="1:8" ht="15.75" customHeight="1" x14ac:dyDescent="0.25">
      <c r="A1901" s="38" t="s">
        <v>11</v>
      </c>
      <c r="B1901" s="38" t="s">
        <v>12</v>
      </c>
      <c r="C1901" s="38" t="s">
        <v>13</v>
      </c>
      <c r="D1901" s="38" t="s">
        <v>17</v>
      </c>
      <c r="E1901" s="38" t="s">
        <v>18</v>
      </c>
      <c r="F1901" s="38" t="s">
        <v>19</v>
      </c>
      <c r="G1901" s="38" t="s">
        <v>20</v>
      </c>
      <c r="H1901" s="38" t="s">
        <v>21</v>
      </c>
    </row>
    <row r="1902" spans="1:8" ht="15.75" customHeight="1" x14ac:dyDescent="0.25">
      <c r="A1902" s="38" t="s">
        <v>2479</v>
      </c>
      <c r="B1902" s="38" t="s">
        <v>24</v>
      </c>
      <c r="C1902" s="39">
        <v>20412.37</v>
      </c>
      <c r="D1902" s="38" t="s">
        <v>29</v>
      </c>
      <c r="E1902" s="38" t="s">
        <v>2284</v>
      </c>
      <c r="F1902" s="40">
        <v>12000</v>
      </c>
      <c r="G1902" s="39">
        <v>244948440</v>
      </c>
      <c r="H1902" s="38" t="s">
        <v>2266</v>
      </c>
    </row>
    <row r="1903" spans="1:8" ht="15.75" customHeight="1" x14ac:dyDescent="0.25">
      <c r="A1903" s="38" t="s">
        <v>2479</v>
      </c>
      <c r="B1903" s="38" t="s">
        <v>24</v>
      </c>
      <c r="C1903" s="39">
        <v>20710</v>
      </c>
      <c r="D1903" s="38" t="s">
        <v>32</v>
      </c>
      <c r="E1903" s="38" t="s">
        <v>204</v>
      </c>
      <c r="F1903" s="40">
        <v>12000</v>
      </c>
      <c r="G1903" s="39">
        <v>248520000</v>
      </c>
      <c r="H1903" s="38" t="s">
        <v>2264</v>
      </c>
    </row>
    <row r="1904" spans="1:8" ht="15.75" customHeight="1" x14ac:dyDescent="0.25">
      <c r="A1904" s="38" t="s">
        <v>2479</v>
      </c>
      <c r="B1904" s="38" t="s">
        <v>24</v>
      </c>
      <c r="C1904" s="39">
        <v>21052</v>
      </c>
      <c r="D1904" s="38" t="s">
        <v>70</v>
      </c>
      <c r="E1904" s="38" t="s">
        <v>2285</v>
      </c>
      <c r="F1904" s="40">
        <v>12000</v>
      </c>
      <c r="G1904" s="39">
        <v>252624000</v>
      </c>
      <c r="H1904" s="38" t="s">
        <v>2286</v>
      </c>
    </row>
    <row r="1905" spans="1:8" ht="15.75" customHeight="1" x14ac:dyDescent="0.25">
      <c r="A1905" s="38" t="s">
        <v>2479</v>
      </c>
      <c r="B1905" s="38" t="s">
        <v>24</v>
      </c>
      <c r="C1905" s="39">
        <v>21109</v>
      </c>
      <c r="D1905" s="38" t="s">
        <v>40</v>
      </c>
      <c r="E1905" s="38" t="s">
        <v>204</v>
      </c>
      <c r="F1905" s="40">
        <v>12000</v>
      </c>
      <c r="G1905" s="39">
        <v>253308000</v>
      </c>
      <c r="H1905" s="41" t="s">
        <v>2287</v>
      </c>
    </row>
    <row r="1906" spans="1:8" ht="15.75" customHeight="1" x14ac:dyDescent="0.25">
      <c r="A1906" s="38" t="s">
        <v>2479</v>
      </c>
      <c r="B1906" s="38" t="s">
        <v>24</v>
      </c>
      <c r="C1906" s="39">
        <v>21365.5</v>
      </c>
      <c r="D1906" s="38" t="s">
        <v>163</v>
      </c>
      <c r="E1906" s="41" t="s">
        <v>2288</v>
      </c>
      <c r="F1906" s="40">
        <v>12000</v>
      </c>
      <c r="G1906" s="39">
        <v>256386000</v>
      </c>
      <c r="H1906" s="38" t="s">
        <v>2289</v>
      </c>
    </row>
    <row r="1907" spans="1:8" ht="15.75" customHeight="1" x14ac:dyDescent="0.25">
      <c r="A1907" s="38" t="s">
        <v>2479</v>
      </c>
      <c r="B1907" s="38" t="s">
        <v>24</v>
      </c>
      <c r="C1907" s="39">
        <v>21451</v>
      </c>
      <c r="D1907" s="38" t="s">
        <v>48</v>
      </c>
      <c r="E1907" s="38" t="s">
        <v>2272</v>
      </c>
      <c r="F1907" s="40">
        <v>12000</v>
      </c>
      <c r="G1907" s="39">
        <v>257412000</v>
      </c>
      <c r="H1907" s="41" t="s">
        <v>2290</v>
      </c>
    </row>
    <row r="1908" spans="1:8" ht="15.75" customHeight="1" x14ac:dyDescent="0.25">
      <c r="A1908" s="38" t="s">
        <v>2479</v>
      </c>
      <c r="B1908" s="38" t="s">
        <v>24</v>
      </c>
      <c r="C1908" s="39">
        <v>21755</v>
      </c>
      <c r="D1908" s="38" t="s">
        <v>213</v>
      </c>
      <c r="E1908" s="38" t="s">
        <v>204</v>
      </c>
      <c r="F1908" s="40">
        <v>12000</v>
      </c>
      <c r="G1908" s="39">
        <v>261060000</v>
      </c>
      <c r="H1908" s="41" t="s">
        <v>2291</v>
      </c>
    </row>
    <row r="1909" spans="1:8" ht="15.75" customHeight="1" x14ac:dyDescent="0.25">
      <c r="A1909" s="38" t="s">
        <v>2479</v>
      </c>
      <c r="B1909" s="38" t="s">
        <v>24</v>
      </c>
      <c r="C1909" s="39">
        <v>22039.71</v>
      </c>
      <c r="D1909" s="38" t="s">
        <v>156</v>
      </c>
      <c r="E1909" s="38" t="s">
        <v>204</v>
      </c>
      <c r="F1909" s="40">
        <v>12000</v>
      </c>
      <c r="G1909" s="39">
        <v>264476520</v>
      </c>
      <c r="H1909" s="38" t="s">
        <v>2275</v>
      </c>
    </row>
    <row r="1910" spans="1:8" ht="15.75" customHeight="1" x14ac:dyDescent="0.25">
      <c r="A1910" s="38" t="s">
        <v>2479</v>
      </c>
      <c r="B1910" s="38" t="s">
        <v>24</v>
      </c>
      <c r="C1910" s="39">
        <v>23180</v>
      </c>
      <c r="D1910" s="38" t="s">
        <v>38</v>
      </c>
      <c r="E1910" s="38" t="s">
        <v>220</v>
      </c>
      <c r="F1910" s="40">
        <v>12000</v>
      </c>
      <c r="G1910" s="39">
        <v>278160000</v>
      </c>
      <c r="H1910" s="38" t="s">
        <v>2276</v>
      </c>
    </row>
    <row r="1911" spans="1:8" ht="15.75" customHeight="1" x14ac:dyDescent="0.25">
      <c r="A1911" s="38" t="s">
        <v>2479</v>
      </c>
      <c r="B1911" s="38" t="s">
        <v>24</v>
      </c>
      <c r="C1911" s="39">
        <v>24900</v>
      </c>
      <c r="D1911" s="38" t="s">
        <v>54</v>
      </c>
      <c r="E1911" s="38" t="s">
        <v>2292</v>
      </c>
      <c r="F1911" s="40">
        <v>12000</v>
      </c>
      <c r="G1911" s="39">
        <v>298800000</v>
      </c>
      <c r="H1911" s="41" t="s">
        <v>2293</v>
      </c>
    </row>
    <row r="1912" spans="1:8" ht="15.75" customHeight="1" x14ac:dyDescent="0.25">
      <c r="A1912" s="38" t="s">
        <v>2479</v>
      </c>
      <c r="B1912" s="38" t="s">
        <v>24</v>
      </c>
      <c r="C1912" s="39">
        <v>25760</v>
      </c>
      <c r="D1912" s="38" t="s">
        <v>398</v>
      </c>
      <c r="E1912" s="38" t="s">
        <v>2294</v>
      </c>
      <c r="F1912" s="40">
        <v>12000</v>
      </c>
      <c r="G1912" s="39">
        <v>309120000</v>
      </c>
      <c r="H1912" s="41" t="s">
        <v>2295</v>
      </c>
    </row>
    <row r="1913" spans="1:8" ht="15.75" customHeight="1" x14ac:dyDescent="0.25">
      <c r="A1913" s="38" t="s">
        <v>2479</v>
      </c>
      <c r="B1913" s="38" t="s">
        <v>24</v>
      </c>
      <c r="C1913" s="39">
        <v>29024</v>
      </c>
      <c r="D1913" s="38" t="s">
        <v>25</v>
      </c>
      <c r="E1913" s="38" t="s">
        <v>2280</v>
      </c>
      <c r="F1913" s="40">
        <v>12000</v>
      </c>
      <c r="G1913" s="39">
        <v>348288000</v>
      </c>
      <c r="H1913" s="38" t="s">
        <v>84</v>
      </c>
    </row>
    <row r="1914" spans="1:8" ht="15.75" customHeight="1" x14ac:dyDescent="0.25">
      <c r="A1914" s="38" t="s">
        <v>2479</v>
      </c>
      <c r="B1914" s="38" t="s">
        <v>24</v>
      </c>
      <c r="C1914" s="39">
        <v>31168.84</v>
      </c>
      <c r="D1914" s="38" t="s">
        <v>45</v>
      </c>
      <c r="E1914" s="38" t="s">
        <v>204</v>
      </c>
      <c r="F1914" s="40">
        <v>12000</v>
      </c>
      <c r="G1914" s="39">
        <v>374026080</v>
      </c>
      <c r="H1914" s="41" t="s">
        <v>2296</v>
      </c>
    </row>
    <row r="1915" spans="1:8" ht="15.75" customHeight="1" x14ac:dyDescent="0.25">
      <c r="C1915" s="36"/>
      <c r="F1915" s="42"/>
      <c r="G1915" s="36"/>
    </row>
    <row r="1916" spans="1:8" ht="15.75" customHeight="1" x14ac:dyDescent="0.25">
      <c r="A1916" s="93" t="s">
        <v>2297</v>
      </c>
      <c r="B1916" s="94"/>
      <c r="C1916" s="94"/>
      <c r="D1916" s="94"/>
      <c r="E1916" s="94"/>
      <c r="F1916" s="94"/>
      <c r="G1916" s="94"/>
      <c r="H1916" s="95"/>
    </row>
    <row r="1917" spans="1:8" ht="15.75" customHeight="1" x14ac:dyDescent="0.25">
      <c r="C1917" s="36"/>
      <c r="E1917" s="1" t="s">
        <v>2347</v>
      </c>
      <c r="F1917" s="37">
        <v>168000</v>
      </c>
      <c r="G1917" s="36"/>
    </row>
    <row r="1918" spans="1:8" ht="15.75" customHeight="1" x14ac:dyDescent="0.25">
      <c r="A1918" s="38" t="s">
        <v>11</v>
      </c>
      <c r="B1918" s="38" t="s">
        <v>12</v>
      </c>
      <c r="C1918" s="38" t="s">
        <v>13</v>
      </c>
      <c r="D1918" s="38" t="s">
        <v>17</v>
      </c>
      <c r="E1918" s="38" t="s">
        <v>18</v>
      </c>
      <c r="F1918" s="38" t="s">
        <v>19</v>
      </c>
      <c r="G1918" s="38" t="s">
        <v>20</v>
      </c>
      <c r="H1918" s="38" t="s">
        <v>21</v>
      </c>
    </row>
    <row r="1919" spans="1:8" ht="15.75" customHeight="1" x14ac:dyDescent="0.25">
      <c r="A1919" s="38" t="s">
        <v>2480</v>
      </c>
      <c r="B1919" s="38" t="s">
        <v>24</v>
      </c>
      <c r="C1919" s="39">
        <v>12075.47</v>
      </c>
      <c r="D1919" s="38" t="s">
        <v>398</v>
      </c>
      <c r="E1919" s="38" t="s">
        <v>2298</v>
      </c>
      <c r="F1919" s="40">
        <v>168000</v>
      </c>
      <c r="G1919" s="39">
        <v>2028678960</v>
      </c>
      <c r="H1919" s="41" t="s">
        <v>2299</v>
      </c>
    </row>
    <row r="1920" spans="1:8" ht="15.75" customHeight="1" x14ac:dyDescent="0.25">
      <c r="A1920" s="38" t="s">
        <v>2480</v>
      </c>
      <c r="B1920" s="38" t="s">
        <v>28</v>
      </c>
      <c r="C1920" s="39">
        <v>16016.44</v>
      </c>
      <c r="D1920" s="38" t="s">
        <v>70</v>
      </c>
      <c r="E1920" s="38" t="s">
        <v>2300</v>
      </c>
      <c r="F1920" s="40">
        <v>168000</v>
      </c>
      <c r="G1920" s="39">
        <v>2690761920</v>
      </c>
      <c r="H1920" s="38" t="s">
        <v>2301</v>
      </c>
    </row>
    <row r="1921" spans="1:8" ht="15.75" customHeight="1" x14ac:dyDescent="0.25">
      <c r="A1921" s="38" t="s">
        <v>2480</v>
      </c>
      <c r="B1921" s="38" t="s">
        <v>24</v>
      </c>
      <c r="C1921" s="39">
        <v>16259.67</v>
      </c>
      <c r="D1921" s="38" t="s">
        <v>40</v>
      </c>
      <c r="E1921" s="38" t="s">
        <v>697</v>
      </c>
      <c r="F1921" s="40">
        <v>168000</v>
      </c>
      <c r="G1921" s="39">
        <v>2731624560</v>
      </c>
      <c r="H1921" s="41" t="s">
        <v>2302</v>
      </c>
    </row>
    <row r="1922" spans="1:8" ht="15.75" customHeight="1" x14ac:dyDescent="0.25">
      <c r="A1922" s="38" t="s">
        <v>2480</v>
      </c>
      <c r="B1922" s="38" t="s">
        <v>24</v>
      </c>
      <c r="C1922" s="39">
        <v>16802.61</v>
      </c>
      <c r="D1922" s="38" t="s">
        <v>45</v>
      </c>
      <c r="E1922" s="38" t="s">
        <v>204</v>
      </c>
      <c r="F1922" s="40">
        <v>168000</v>
      </c>
      <c r="G1922" s="39">
        <v>2822838480</v>
      </c>
      <c r="H1922" s="41" t="s">
        <v>2303</v>
      </c>
    </row>
    <row r="1923" spans="1:8" ht="15.75" customHeight="1" x14ac:dyDescent="0.25">
      <c r="A1923" s="38" t="s">
        <v>2480</v>
      </c>
      <c r="B1923" s="38" t="s">
        <v>24</v>
      </c>
      <c r="C1923" s="39">
        <v>18407</v>
      </c>
      <c r="D1923" s="38" t="s">
        <v>54</v>
      </c>
      <c r="E1923" s="38" t="s">
        <v>2304</v>
      </c>
      <c r="F1923" s="40">
        <v>168000</v>
      </c>
      <c r="G1923" s="39">
        <v>3092376000</v>
      </c>
      <c r="H1923" s="41" t="s">
        <v>2305</v>
      </c>
    </row>
    <row r="1924" spans="1:8" ht="15.75" customHeight="1" x14ac:dyDescent="0.25">
      <c r="A1924" s="38" t="s">
        <v>2480</v>
      </c>
      <c r="B1924" s="38" t="s">
        <v>24</v>
      </c>
      <c r="C1924" s="39">
        <v>18630.77</v>
      </c>
      <c r="D1924" s="38" t="s">
        <v>70</v>
      </c>
      <c r="E1924" s="38" t="s">
        <v>2306</v>
      </c>
      <c r="F1924" s="40">
        <v>168000</v>
      </c>
      <c r="G1924" s="39">
        <v>3129969360</v>
      </c>
      <c r="H1924" s="41" t="s">
        <v>2307</v>
      </c>
    </row>
    <row r="1925" spans="1:8" ht="15.75" customHeight="1" x14ac:dyDescent="0.25">
      <c r="A1925" s="38" t="s">
        <v>2480</v>
      </c>
      <c r="B1925" s="38" t="s">
        <v>28</v>
      </c>
      <c r="C1925" s="39">
        <v>18679.990000000002</v>
      </c>
      <c r="D1925" s="38" t="s">
        <v>29</v>
      </c>
      <c r="E1925" s="38" t="s">
        <v>2308</v>
      </c>
      <c r="F1925" s="40">
        <v>168000</v>
      </c>
      <c r="G1925" s="39">
        <v>3138238320</v>
      </c>
      <c r="H1925" s="38" t="s">
        <v>2309</v>
      </c>
    </row>
    <row r="1926" spans="1:8" ht="15.75" customHeight="1" x14ac:dyDescent="0.25">
      <c r="A1926" s="38" t="s">
        <v>2480</v>
      </c>
      <c r="B1926" s="38" t="s">
        <v>24</v>
      </c>
      <c r="C1926" s="39">
        <v>18795.55</v>
      </c>
      <c r="D1926" s="38" t="s">
        <v>163</v>
      </c>
      <c r="E1926" s="41" t="s">
        <v>2310</v>
      </c>
      <c r="F1926" s="40">
        <v>168000</v>
      </c>
      <c r="G1926" s="39">
        <v>3157652400</v>
      </c>
      <c r="H1926" s="41" t="s">
        <v>2311</v>
      </c>
    </row>
    <row r="1927" spans="1:8" ht="15.75" customHeight="1" x14ac:dyDescent="0.25">
      <c r="A1927" s="38" t="s">
        <v>2480</v>
      </c>
      <c r="B1927" s="38" t="s">
        <v>28</v>
      </c>
      <c r="C1927" s="39">
        <v>19382.38</v>
      </c>
      <c r="D1927" s="38" t="s">
        <v>40</v>
      </c>
      <c r="E1927" s="38" t="s">
        <v>775</v>
      </c>
      <c r="F1927" s="40">
        <v>168000</v>
      </c>
      <c r="G1927" s="39">
        <v>3256239840</v>
      </c>
      <c r="H1927" s="41" t="s">
        <v>2312</v>
      </c>
    </row>
    <row r="1928" spans="1:8" ht="15.75" customHeight="1" x14ac:dyDescent="0.25">
      <c r="A1928" s="38" t="s">
        <v>2480</v>
      </c>
      <c r="B1928" s="38" t="s">
        <v>24</v>
      </c>
      <c r="C1928" s="39">
        <v>20674.13</v>
      </c>
      <c r="D1928" s="38" t="s">
        <v>29</v>
      </c>
      <c r="E1928" s="38" t="s">
        <v>2313</v>
      </c>
      <c r="F1928" s="40">
        <v>168000</v>
      </c>
      <c r="G1928" s="39">
        <v>3473253840</v>
      </c>
      <c r="H1928" s="38" t="s">
        <v>2314</v>
      </c>
    </row>
    <row r="1929" spans="1:8" ht="15.75" customHeight="1" x14ac:dyDescent="0.25">
      <c r="A1929" s="38" t="s">
        <v>2480</v>
      </c>
      <c r="B1929" s="38" t="s">
        <v>24</v>
      </c>
      <c r="C1929" s="39">
        <v>22912.799999999999</v>
      </c>
      <c r="D1929" s="38" t="s">
        <v>222</v>
      </c>
      <c r="E1929" s="38" t="s">
        <v>775</v>
      </c>
      <c r="F1929" s="40">
        <v>168000</v>
      </c>
      <c r="G1929" s="39">
        <v>3849350400</v>
      </c>
      <c r="H1929" s="41" t="s">
        <v>2315</v>
      </c>
    </row>
    <row r="1930" spans="1:8" ht="15.75" customHeight="1" x14ac:dyDescent="0.25">
      <c r="C1930" s="36"/>
      <c r="F1930" s="42"/>
      <c r="G1930" s="36"/>
    </row>
    <row r="1931" spans="1:8" ht="15.75" customHeight="1" x14ac:dyDescent="0.25">
      <c r="A1931" s="93" t="s">
        <v>2316</v>
      </c>
      <c r="B1931" s="94"/>
      <c r="C1931" s="94"/>
      <c r="D1931" s="94"/>
      <c r="E1931" s="94"/>
      <c r="F1931" s="94"/>
      <c r="G1931" s="94"/>
      <c r="H1931" s="95"/>
    </row>
    <row r="1932" spans="1:8" ht="15.75" customHeight="1" x14ac:dyDescent="0.25">
      <c r="C1932" s="36"/>
      <c r="E1932" s="1" t="s">
        <v>2347</v>
      </c>
      <c r="F1932" s="37">
        <v>1200</v>
      </c>
      <c r="G1932" s="36"/>
    </row>
    <row r="1933" spans="1:8" ht="15.75" customHeight="1" x14ac:dyDescent="0.25">
      <c r="A1933" s="38" t="s">
        <v>11</v>
      </c>
      <c r="B1933" s="38" t="s">
        <v>12</v>
      </c>
      <c r="C1933" s="38" t="s">
        <v>13</v>
      </c>
      <c r="D1933" s="38" t="s">
        <v>17</v>
      </c>
      <c r="E1933" s="38" t="s">
        <v>18</v>
      </c>
      <c r="F1933" s="38" t="s">
        <v>19</v>
      </c>
      <c r="G1933" s="38" t="s">
        <v>20</v>
      </c>
      <c r="H1933" s="38" t="s">
        <v>21</v>
      </c>
    </row>
    <row r="1934" spans="1:8" ht="15.75" customHeight="1" x14ac:dyDescent="0.25">
      <c r="A1934" s="38" t="s">
        <v>2481</v>
      </c>
      <c r="B1934" s="38" t="s">
        <v>24</v>
      </c>
      <c r="C1934" s="39">
        <v>62000</v>
      </c>
      <c r="D1934" s="38" t="s">
        <v>2317</v>
      </c>
      <c r="E1934" s="38" t="s">
        <v>2318</v>
      </c>
      <c r="F1934" s="40">
        <v>1200</v>
      </c>
      <c r="G1934" s="39">
        <v>74400000</v>
      </c>
      <c r="H1934" s="41" t="s">
        <v>2319</v>
      </c>
    </row>
    <row r="1935" spans="1:8" ht="15.75" customHeight="1" x14ac:dyDescent="0.25">
      <c r="A1935" s="38" t="s">
        <v>2481</v>
      </c>
      <c r="B1935" s="38" t="s">
        <v>24</v>
      </c>
      <c r="C1935" s="39">
        <v>72001.929999999993</v>
      </c>
      <c r="D1935" s="38" t="s">
        <v>398</v>
      </c>
      <c r="E1935" s="38" t="s">
        <v>2320</v>
      </c>
      <c r="F1935" s="40">
        <v>1200</v>
      </c>
      <c r="G1935" s="39">
        <v>86402316</v>
      </c>
      <c r="H1935" s="41" t="s">
        <v>2321</v>
      </c>
    </row>
    <row r="1936" spans="1:8" ht="15.75" customHeight="1" x14ac:dyDescent="0.25">
      <c r="A1936" s="38" t="s">
        <v>2481</v>
      </c>
      <c r="B1936" s="38" t="s">
        <v>24</v>
      </c>
      <c r="C1936" s="39">
        <v>91028.49</v>
      </c>
      <c r="D1936" s="38" t="s">
        <v>40</v>
      </c>
      <c r="E1936" s="38" t="s">
        <v>706</v>
      </c>
      <c r="F1936" s="40">
        <v>1200</v>
      </c>
      <c r="G1936" s="39">
        <v>109234188</v>
      </c>
      <c r="H1936" s="41" t="s">
        <v>2322</v>
      </c>
    </row>
    <row r="1937" spans="1:8" ht="15.75" customHeight="1" x14ac:dyDescent="0.25">
      <c r="A1937" s="38" t="s">
        <v>2481</v>
      </c>
      <c r="B1937" s="38" t="s">
        <v>24</v>
      </c>
      <c r="C1937" s="39">
        <v>425419.15</v>
      </c>
      <c r="D1937" s="38" t="s">
        <v>70</v>
      </c>
      <c r="E1937" s="38" t="s">
        <v>2323</v>
      </c>
      <c r="F1937" s="40">
        <v>1200</v>
      </c>
      <c r="G1937" s="39">
        <v>510502980</v>
      </c>
      <c r="H1937" s="41" t="s">
        <v>2324</v>
      </c>
    </row>
    <row r="1938" spans="1:8" ht="15.75" customHeight="1" x14ac:dyDescent="0.25">
      <c r="A1938" s="38" t="s">
        <v>2481</v>
      </c>
      <c r="B1938" s="38" t="s">
        <v>28</v>
      </c>
      <c r="C1938" s="39">
        <v>455158.54</v>
      </c>
      <c r="D1938" s="38" t="s">
        <v>70</v>
      </c>
      <c r="E1938" s="38" t="s">
        <v>2325</v>
      </c>
      <c r="F1938" s="40">
        <v>1200</v>
      </c>
      <c r="G1938" s="39">
        <v>546190248</v>
      </c>
      <c r="H1938" s="41" t="s">
        <v>2326</v>
      </c>
    </row>
    <row r="1939" spans="1:8" ht="15.75" customHeight="1" x14ac:dyDescent="0.25">
      <c r="C1939" s="36"/>
      <c r="F1939" s="42"/>
      <c r="G1939" s="36"/>
    </row>
    <row r="1940" spans="1:8" ht="15.75" customHeight="1" x14ac:dyDescent="0.25">
      <c r="A1940" s="93" t="s">
        <v>2327</v>
      </c>
      <c r="B1940" s="94"/>
      <c r="C1940" s="94"/>
      <c r="D1940" s="94"/>
      <c r="E1940" s="94"/>
      <c r="F1940" s="94"/>
      <c r="G1940" s="94"/>
      <c r="H1940" s="95"/>
    </row>
    <row r="1941" spans="1:8" ht="15.75" customHeight="1" x14ac:dyDescent="0.25">
      <c r="C1941" s="36"/>
      <c r="E1941" s="1" t="s">
        <v>2347</v>
      </c>
      <c r="F1941" s="37">
        <v>300</v>
      </c>
      <c r="G1941" s="36"/>
    </row>
    <row r="1942" spans="1:8" ht="15.75" customHeight="1" x14ac:dyDescent="0.25">
      <c r="A1942" s="38" t="s">
        <v>11</v>
      </c>
      <c r="B1942" s="38" t="s">
        <v>12</v>
      </c>
      <c r="C1942" s="38" t="s">
        <v>13</v>
      </c>
      <c r="D1942" s="38" t="s">
        <v>17</v>
      </c>
      <c r="E1942" s="38" t="s">
        <v>18</v>
      </c>
      <c r="F1942" s="38" t="s">
        <v>19</v>
      </c>
      <c r="G1942" s="38" t="s">
        <v>20</v>
      </c>
      <c r="H1942" s="38" t="s">
        <v>21</v>
      </c>
    </row>
    <row r="1943" spans="1:8" ht="15.75" customHeight="1" x14ac:dyDescent="0.25">
      <c r="A1943" s="38" t="s">
        <v>2482</v>
      </c>
      <c r="B1943" s="38" t="s">
        <v>24</v>
      </c>
      <c r="C1943" s="39">
        <v>67297.440000000002</v>
      </c>
      <c r="D1943" s="38" t="s">
        <v>398</v>
      </c>
      <c r="E1943" s="38" t="s">
        <v>2328</v>
      </c>
      <c r="F1943" s="40">
        <v>300</v>
      </c>
      <c r="G1943" s="39">
        <v>20189232</v>
      </c>
      <c r="H1943" s="41" t="s">
        <v>2329</v>
      </c>
    </row>
    <row r="1944" spans="1:8" ht="15.75" customHeight="1" x14ac:dyDescent="0.25">
      <c r="A1944" s="38" t="s">
        <v>2482</v>
      </c>
      <c r="B1944" s="38" t="s">
        <v>24</v>
      </c>
      <c r="C1944" s="39">
        <v>70903.19</v>
      </c>
      <c r="D1944" s="38" t="s">
        <v>70</v>
      </c>
      <c r="E1944" s="38" t="s">
        <v>2330</v>
      </c>
      <c r="F1944" s="40">
        <v>300</v>
      </c>
      <c r="G1944" s="39">
        <v>21270957</v>
      </c>
      <c r="H1944" s="41" t="s">
        <v>2331</v>
      </c>
    </row>
    <row r="1945" spans="1:8" ht="15.75" customHeight="1" x14ac:dyDescent="0.25">
      <c r="A1945" s="38" t="s">
        <v>2482</v>
      </c>
      <c r="B1945" s="38" t="s">
        <v>28</v>
      </c>
      <c r="C1945" s="39">
        <v>70903.19</v>
      </c>
      <c r="D1945" s="38" t="s">
        <v>70</v>
      </c>
      <c r="E1945" s="38" t="s">
        <v>2332</v>
      </c>
      <c r="F1945" s="40">
        <v>300</v>
      </c>
      <c r="G1945" s="39">
        <v>21270957</v>
      </c>
      <c r="H1945" s="38" t="s">
        <v>2333</v>
      </c>
    </row>
    <row r="1946" spans="1:8" ht="15.75" customHeight="1" x14ac:dyDescent="0.25">
      <c r="A1946" s="38" t="s">
        <v>2482</v>
      </c>
      <c r="B1946" s="38" t="s">
        <v>24</v>
      </c>
      <c r="C1946" s="39">
        <v>91558.26</v>
      </c>
      <c r="D1946" s="38" t="s">
        <v>40</v>
      </c>
      <c r="E1946" s="38" t="s">
        <v>706</v>
      </c>
      <c r="F1946" s="40">
        <v>300</v>
      </c>
      <c r="G1946" s="39">
        <v>27467478</v>
      </c>
      <c r="H1946" s="41" t="s">
        <v>2334</v>
      </c>
    </row>
    <row r="1947" spans="1:8" ht="15.75" customHeight="1" x14ac:dyDescent="0.25">
      <c r="C1947" s="36"/>
      <c r="F1947" s="42"/>
      <c r="G1947" s="36"/>
    </row>
    <row r="1948" spans="1:8" ht="15.75" customHeight="1" x14ac:dyDescent="0.25">
      <c r="A1948" s="93" t="s">
        <v>2335</v>
      </c>
      <c r="B1948" s="94"/>
      <c r="C1948" s="94"/>
      <c r="D1948" s="94"/>
      <c r="E1948" s="94"/>
      <c r="F1948" s="94"/>
      <c r="G1948" s="94"/>
      <c r="H1948" s="95"/>
    </row>
    <row r="1949" spans="1:8" ht="15.75" customHeight="1" x14ac:dyDescent="0.25">
      <c r="C1949" s="36"/>
      <c r="E1949" s="1" t="s">
        <v>2347</v>
      </c>
      <c r="F1949" s="37">
        <v>600</v>
      </c>
      <c r="G1949" s="36"/>
    </row>
    <row r="1950" spans="1:8" ht="15.75" customHeight="1" x14ac:dyDescent="0.25">
      <c r="A1950" s="38" t="s">
        <v>11</v>
      </c>
      <c r="B1950" s="38" t="s">
        <v>12</v>
      </c>
      <c r="C1950" s="38" t="s">
        <v>13</v>
      </c>
      <c r="D1950" s="38" t="s">
        <v>17</v>
      </c>
      <c r="E1950" s="38" t="s">
        <v>18</v>
      </c>
      <c r="F1950" s="38" t="s">
        <v>19</v>
      </c>
      <c r="G1950" s="38" t="s">
        <v>20</v>
      </c>
      <c r="H1950" s="38" t="s">
        <v>21</v>
      </c>
    </row>
    <row r="1951" spans="1:8" ht="15.75" customHeight="1" x14ac:dyDescent="0.25">
      <c r="A1951" s="38" t="s">
        <v>2483</v>
      </c>
      <c r="B1951" s="38" t="s">
        <v>24</v>
      </c>
      <c r="C1951" s="39">
        <v>2256.16</v>
      </c>
      <c r="D1951" s="38" t="s">
        <v>398</v>
      </c>
      <c r="E1951" s="38" t="s">
        <v>2336</v>
      </c>
      <c r="F1951" s="40">
        <v>600</v>
      </c>
      <c r="G1951" s="39">
        <v>1353696</v>
      </c>
      <c r="H1951" s="41" t="s">
        <v>2337</v>
      </c>
    </row>
    <row r="1952" spans="1:8" ht="15.75" customHeight="1" x14ac:dyDescent="0.25">
      <c r="A1952" s="38" t="s">
        <v>2483</v>
      </c>
      <c r="B1952" s="38" t="s">
        <v>24</v>
      </c>
      <c r="C1952" s="39">
        <v>2377.04</v>
      </c>
      <c r="D1952" s="38" t="s">
        <v>70</v>
      </c>
      <c r="E1952" s="38" t="s">
        <v>2338</v>
      </c>
      <c r="F1952" s="40">
        <v>600</v>
      </c>
      <c r="G1952" s="39">
        <v>1426224</v>
      </c>
      <c r="H1952" s="41" t="s">
        <v>2339</v>
      </c>
    </row>
    <row r="1953" spans="1:8" ht="15.75" customHeight="1" x14ac:dyDescent="0.25">
      <c r="A1953" s="38" t="s">
        <v>2483</v>
      </c>
      <c r="B1953" s="38" t="s">
        <v>24</v>
      </c>
      <c r="C1953" s="39">
        <v>4360.95</v>
      </c>
      <c r="D1953" s="38" t="s">
        <v>40</v>
      </c>
      <c r="E1953" s="38" t="s">
        <v>706</v>
      </c>
      <c r="F1953" s="40">
        <v>600</v>
      </c>
      <c r="G1953" s="39">
        <v>2616570</v>
      </c>
      <c r="H1953" s="38" t="s">
        <v>2340</v>
      </c>
    </row>
    <row r="1954" spans="1:8" ht="15.75" customHeight="1" x14ac:dyDescent="0.25">
      <c r="C1954" s="36"/>
      <c r="F1954" s="42"/>
      <c r="G1954" s="36"/>
    </row>
    <row r="1955" spans="1:8" ht="15.75" customHeight="1" x14ac:dyDescent="0.25">
      <c r="A1955" s="93" t="s">
        <v>2341</v>
      </c>
      <c r="B1955" s="94"/>
      <c r="C1955" s="94"/>
      <c r="D1955" s="94"/>
      <c r="E1955" s="94"/>
      <c r="F1955" s="94"/>
      <c r="G1955" s="94"/>
      <c r="H1955" s="95"/>
    </row>
    <row r="1956" spans="1:8" ht="15.75" customHeight="1" x14ac:dyDescent="0.25">
      <c r="C1956" s="36"/>
      <c r="E1956" s="1" t="s">
        <v>2347</v>
      </c>
      <c r="F1956" s="37">
        <v>600</v>
      </c>
      <c r="G1956" s="36"/>
    </row>
    <row r="1957" spans="1:8" ht="15.75" customHeight="1" x14ac:dyDescent="0.25">
      <c r="A1957" s="38" t="s">
        <v>11</v>
      </c>
      <c r="B1957" s="38" t="s">
        <v>12</v>
      </c>
      <c r="C1957" s="38" t="s">
        <v>13</v>
      </c>
      <c r="D1957" s="38" t="s">
        <v>17</v>
      </c>
      <c r="E1957" s="38" t="s">
        <v>18</v>
      </c>
      <c r="F1957" s="38" t="s">
        <v>19</v>
      </c>
      <c r="G1957" s="38" t="s">
        <v>20</v>
      </c>
      <c r="H1957" s="38" t="s">
        <v>21</v>
      </c>
    </row>
    <row r="1958" spans="1:8" ht="15.75" customHeight="1" x14ac:dyDescent="0.25">
      <c r="A1958" s="38" t="s">
        <v>2484</v>
      </c>
      <c r="B1958" s="38" t="s">
        <v>24</v>
      </c>
      <c r="C1958" s="39">
        <v>8.1199999999999992</v>
      </c>
      <c r="D1958" s="38" t="s">
        <v>398</v>
      </c>
      <c r="E1958" s="38" t="s">
        <v>2342</v>
      </c>
      <c r="F1958" s="40">
        <v>600</v>
      </c>
      <c r="G1958" s="39">
        <v>4872</v>
      </c>
      <c r="H1958" s="41" t="s">
        <v>2343</v>
      </c>
    </row>
    <row r="1959" spans="1:8" ht="15.75" customHeight="1" x14ac:dyDescent="0.25">
      <c r="A1959" s="38" t="s">
        <v>2484</v>
      </c>
      <c r="B1959" s="38" t="s">
        <v>24</v>
      </c>
      <c r="C1959" s="39">
        <v>60888.5</v>
      </c>
      <c r="D1959" s="38" t="s">
        <v>70</v>
      </c>
      <c r="E1959" s="38" t="s">
        <v>2344</v>
      </c>
      <c r="F1959" s="40">
        <v>600</v>
      </c>
      <c r="G1959" s="39">
        <v>36533100</v>
      </c>
      <c r="H1959" s="38" t="s">
        <v>2345</v>
      </c>
    </row>
    <row r="1960" spans="1:8" ht="15.75" customHeight="1" x14ac:dyDescent="0.25">
      <c r="A1960" s="38" t="s">
        <v>2484</v>
      </c>
      <c r="B1960" s="38" t="s">
        <v>24</v>
      </c>
      <c r="C1960" s="39">
        <v>97985.08</v>
      </c>
      <c r="D1960" s="38" t="s">
        <v>40</v>
      </c>
      <c r="E1960" s="38" t="s">
        <v>706</v>
      </c>
      <c r="F1960" s="40">
        <v>600</v>
      </c>
      <c r="G1960" s="39">
        <v>58791048</v>
      </c>
      <c r="H1960" s="41" t="s">
        <v>2346</v>
      </c>
    </row>
  </sheetData>
  <mergeCells count="145">
    <mergeCell ref="C1:G1"/>
    <mergeCell ref="C2:G2"/>
    <mergeCell ref="C3:G3"/>
    <mergeCell ref="C4:G4"/>
    <mergeCell ref="C5:G5"/>
    <mergeCell ref="A7:H7"/>
    <mergeCell ref="A23:H23"/>
    <mergeCell ref="A33:H33"/>
    <mergeCell ref="A47:H47"/>
    <mergeCell ref="A62:H62"/>
    <mergeCell ref="A74:H74"/>
    <mergeCell ref="A92:H92"/>
    <mergeCell ref="A105:H105"/>
    <mergeCell ref="A123:H123"/>
    <mergeCell ref="A144:H144"/>
    <mergeCell ref="A173:H173"/>
    <mergeCell ref="A203:H203"/>
    <mergeCell ref="A230:H230"/>
    <mergeCell ref="A244:H244"/>
    <mergeCell ref="A253:H253"/>
    <mergeCell ref="A265:H265"/>
    <mergeCell ref="A282:H282"/>
    <mergeCell ref="A294:H294"/>
    <mergeCell ref="A314:H314"/>
    <mergeCell ref="A333:H333"/>
    <mergeCell ref="A356:H356"/>
    <mergeCell ref="A363:H363"/>
    <mergeCell ref="A376:H376"/>
    <mergeCell ref="A400:H400"/>
    <mergeCell ref="A414:H414"/>
    <mergeCell ref="A426:H426"/>
    <mergeCell ref="A435:H435"/>
    <mergeCell ref="A447:H447"/>
    <mergeCell ref="A464:H464"/>
    <mergeCell ref="A481:H481"/>
    <mergeCell ref="A490:H490"/>
    <mergeCell ref="A885:H885"/>
    <mergeCell ref="A515:H515"/>
    <mergeCell ref="A531:H531"/>
    <mergeCell ref="A554:H554"/>
    <mergeCell ref="A564:H564"/>
    <mergeCell ref="A574:H574"/>
    <mergeCell ref="A583:H583"/>
    <mergeCell ref="A596:H596"/>
    <mergeCell ref="A608:H608"/>
    <mergeCell ref="A622:H622"/>
    <mergeCell ref="A1415:H1415"/>
    <mergeCell ref="A634:H634"/>
    <mergeCell ref="A647:H647"/>
    <mergeCell ref="A659:H659"/>
    <mergeCell ref="A671:H671"/>
    <mergeCell ref="A1258:H1258"/>
    <mergeCell ref="A1274:H1274"/>
    <mergeCell ref="A1285:H1285"/>
    <mergeCell ref="A1296:H1296"/>
    <mergeCell ref="A1301:H1301"/>
    <mergeCell ref="A695:H695"/>
    <mergeCell ref="A706:H706"/>
    <mergeCell ref="A720:H720"/>
    <mergeCell ref="A730:H730"/>
    <mergeCell ref="A741:H741"/>
    <mergeCell ref="A756:H756"/>
    <mergeCell ref="A763:H763"/>
    <mergeCell ref="A781:H781"/>
    <mergeCell ref="A799:H799"/>
    <mergeCell ref="A813:H813"/>
    <mergeCell ref="A827:H827"/>
    <mergeCell ref="A840:H840"/>
    <mergeCell ref="A855:H855"/>
    <mergeCell ref="A870:H870"/>
    <mergeCell ref="A1526:H1526"/>
    <mergeCell ref="A1535:H1535"/>
    <mergeCell ref="A1544:H1544"/>
    <mergeCell ref="A1553:H1553"/>
    <mergeCell ref="A1568:H1568"/>
    <mergeCell ref="A1582:H1582"/>
    <mergeCell ref="A1594:H1594"/>
    <mergeCell ref="A1603:H1603"/>
    <mergeCell ref="A1624:H1624"/>
    <mergeCell ref="A1636:H1636"/>
    <mergeCell ref="A1655:H1655"/>
    <mergeCell ref="A1676:H1676"/>
    <mergeCell ref="A1692:H1692"/>
    <mergeCell ref="A1708:H1708"/>
    <mergeCell ref="A1714:H1714"/>
    <mergeCell ref="A1725:H1725"/>
    <mergeCell ref="A1738:H1738"/>
    <mergeCell ref="A1748:H1748"/>
    <mergeCell ref="A1760:H1760"/>
    <mergeCell ref="A1773:H1773"/>
    <mergeCell ref="A1786:H1786"/>
    <mergeCell ref="A1916:H1916"/>
    <mergeCell ref="A1931:H1931"/>
    <mergeCell ref="A1940:H1940"/>
    <mergeCell ref="A1948:H1948"/>
    <mergeCell ref="A1955:H1955"/>
    <mergeCell ref="A1798:H1798"/>
    <mergeCell ref="A1815:H1815"/>
    <mergeCell ref="A1828:H1828"/>
    <mergeCell ref="A1841:H1841"/>
    <mergeCell ref="A1865:H1865"/>
    <mergeCell ref="A1882:H1882"/>
    <mergeCell ref="A1899:H1899"/>
    <mergeCell ref="A894:H894"/>
    <mergeCell ref="A910:H910"/>
    <mergeCell ref="A931:H931"/>
    <mergeCell ref="A941:H941"/>
    <mergeCell ref="A954:H954"/>
    <mergeCell ref="A966:H966"/>
    <mergeCell ref="A978:H978"/>
    <mergeCell ref="A999:H999"/>
    <mergeCell ref="A1020:H1020"/>
    <mergeCell ref="A1028:H1028"/>
    <mergeCell ref="A1034:H1034"/>
    <mergeCell ref="A1043:H1043"/>
    <mergeCell ref="A1060:H1060"/>
    <mergeCell ref="A1073:H1073"/>
    <mergeCell ref="A1092:H1092"/>
    <mergeCell ref="A1100:H1100"/>
    <mergeCell ref="A1110:H1110"/>
    <mergeCell ref="A1120:H1120"/>
    <mergeCell ref="A1430:H1430"/>
    <mergeCell ref="A1440:H1440"/>
    <mergeCell ref="A1450:H1450"/>
    <mergeCell ref="A1461:H1461"/>
    <mergeCell ref="A1469:H1469"/>
    <mergeCell ref="A1485:H1485"/>
    <mergeCell ref="A1502:H1502"/>
    <mergeCell ref="A1130:H1130"/>
    <mergeCell ref="A1141:H1141"/>
    <mergeCell ref="A1156:H1156"/>
    <mergeCell ref="A1172:H1172"/>
    <mergeCell ref="A1190:H1190"/>
    <mergeCell ref="A1205:H1205"/>
    <mergeCell ref="A1222:H1222"/>
    <mergeCell ref="A1232:H1232"/>
    <mergeCell ref="A1241:H1241"/>
    <mergeCell ref="A1314:H1314"/>
    <mergeCell ref="A1326:H1326"/>
    <mergeCell ref="A1339:H1339"/>
    <mergeCell ref="A1350:H1350"/>
    <mergeCell ref="A1361:H1361"/>
    <mergeCell ref="A1371:H1371"/>
    <mergeCell ref="A1382:H1382"/>
    <mergeCell ref="A1393:H1393"/>
  </mergeCells>
  <pageMargins left="0.75" right="0.75" top="0.75" bottom="0.5" header="0" footer="0"/>
  <pageSetup orientation="landscape"/>
  <tableParts count="140">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 r:id="rId128"/>
    <tablePart r:id="rId129"/>
    <tablePart r:id="rId130"/>
    <tablePart r:id="rId131"/>
    <tablePart r:id="rId132"/>
    <tablePart r:id="rId133"/>
    <tablePart r:id="rId134"/>
    <tablePart r:id="rId135"/>
    <tablePart r:id="rId136"/>
    <tablePart r:id="rId137"/>
    <tablePart r:id="rId138"/>
    <tablePart r:id="rId139"/>
    <tablePart r:id="rId14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ANEXO de evaluacion</vt:lpstr>
      <vt:lpstr>Cuadro comparativo</vt:lpstr>
      <vt:lpstr>CantidadSolicitada</vt:lpstr>
      <vt:lpstr>Datos</vt:lpstr>
      <vt:lpstr>DatosRenglon</vt:lpstr>
      <vt:lpstr>DatosTitulos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PC-Silvana</dc:creator>
  <cp:lastModifiedBy>Roberto Cabaña</cp:lastModifiedBy>
  <dcterms:created xsi:type="dcterms:W3CDTF">2024-12-20T15:19:00Z</dcterms:created>
  <dcterms:modified xsi:type="dcterms:W3CDTF">2025-09-30T15:26:45Z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D7889168AA8546D49F945B8F6983CEE3_12</vt:lpwstr>
  </property>
  <property fmtid="{D5CDD505-2E9C-101B-9397-08002B2CF9AE}" pid="3" name="KSOProductBuildVer">
    <vt:lpwstr>3082-12.2.0.19307</vt:lpwstr>
  </property>
</Properties>
</file>